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20055" windowHeight="7950"/>
  </bookViews>
  <sheets>
    <sheet name="1º Turma 10 de set a 11 de out" sheetId="7" r:id="rId1"/>
    <sheet name="2º Turma 15 de out a 14 de nov" sheetId="8" r:id="rId2"/>
    <sheet name="3º Turma 19 de nov a 13 de dez " sheetId="1" r:id="rId3"/>
    <sheet name="4º Turma 17 de dez a 24 de jan" sheetId="2" r:id="rId4"/>
    <sheet name="5º Turma 28 de jan a 28 de fev" sheetId="3" r:id="rId5"/>
    <sheet name="6º Turma 04 de mar a 4 de abril" sheetId="4" r:id="rId6"/>
    <sheet name="Excedentes " sheetId="9" r:id="rId7"/>
  </sheets>
  <calcPr calcId="124519" refMode="R1C1"/>
</workbook>
</file>

<file path=xl/calcChain.xml><?xml version="1.0" encoding="utf-8"?>
<calcChain xmlns="http://schemas.openxmlformats.org/spreadsheetml/2006/main">
  <c r="D50" i="9"/>
  <c r="D49"/>
  <c r="D48"/>
  <c r="D47"/>
  <c r="D46"/>
  <c r="D45"/>
  <c r="D43"/>
  <c r="D40"/>
  <c r="D39"/>
  <c r="D37"/>
  <c r="D36"/>
  <c r="D33"/>
  <c r="D30"/>
  <c r="D29"/>
  <c r="D25"/>
  <c r="D24"/>
  <c r="D23"/>
  <c r="D22"/>
  <c r="D20"/>
  <c r="D19"/>
  <c r="D17"/>
  <c r="D16"/>
  <c r="D15"/>
  <c r="D14"/>
  <c r="D12"/>
  <c r="D11"/>
  <c r="D10"/>
  <c r="D9"/>
  <c r="D7"/>
  <c r="D6"/>
  <c r="D5"/>
  <c r="D4"/>
  <c r="D3"/>
  <c r="D1"/>
  <c r="D13" i="1"/>
  <c r="D14"/>
  <c r="D15"/>
  <c r="D16"/>
  <c r="D18"/>
  <c r="D21"/>
  <c r="D14" i="8"/>
  <c r="D15"/>
  <c r="D18"/>
  <c r="D19"/>
  <c r="D12"/>
  <c r="D11"/>
  <c r="D10"/>
  <c r="D9"/>
  <c r="D6"/>
  <c r="D5"/>
  <c r="D3"/>
  <c r="D2"/>
  <c r="D18" i="7"/>
  <c r="D17"/>
  <c r="D16"/>
  <c r="D15"/>
  <c r="D11"/>
  <c r="D10"/>
  <c r="D9"/>
  <c r="D6"/>
  <c r="D21" i="4"/>
  <c r="D23"/>
  <c r="D19" i="3"/>
  <c r="D20"/>
  <c r="D21"/>
  <c r="D22"/>
  <c r="D21" i="2"/>
  <c r="D3" i="7"/>
  <c r="D2"/>
  <c r="D20" i="4"/>
  <c r="D18"/>
  <c r="D17"/>
  <c r="D16"/>
  <c r="D15"/>
  <c r="D11"/>
  <c r="D10"/>
  <c r="D9"/>
  <c r="D8"/>
  <c r="D6"/>
  <c r="D18" i="3"/>
  <c r="D17"/>
  <c r="D14"/>
  <c r="D12"/>
  <c r="D9"/>
  <c r="D8"/>
  <c r="D7"/>
  <c r="D5"/>
  <c r="D4"/>
  <c r="D3"/>
  <c r="D2"/>
  <c r="D20" i="2"/>
  <c r="D19"/>
  <c r="D17"/>
  <c r="D13"/>
  <c r="D12"/>
  <c r="D11"/>
  <c r="D10"/>
  <c r="D9"/>
  <c r="D8"/>
  <c r="D5"/>
  <c r="D4"/>
  <c r="D2"/>
  <c r="D12" i="1"/>
  <c r="D10"/>
  <c r="D9"/>
  <c r="D5"/>
  <c r="D2"/>
</calcChain>
</file>

<file path=xl/sharedStrings.xml><?xml version="1.0" encoding="utf-8"?>
<sst xmlns="http://schemas.openxmlformats.org/spreadsheetml/2006/main" count="732" uniqueCount="433">
  <si>
    <t>Rafael Marques Lima</t>
  </si>
  <si>
    <t>Herbert de Andrade</t>
  </si>
  <si>
    <t>Felipe Marques Lima</t>
  </si>
  <si>
    <t>Manoel Messias Valença Gomes</t>
  </si>
  <si>
    <t>Elvis Domingos Santos</t>
  </si>
  <si>
    <t>Kácia Vieira Martins Silva</t>
  </si>
  <si>
    <t>Miguel Aguiar Figueiredo Neto</t>
  </si>
  <si>
    <t>Maria Tairane Silva</t>
  </si>
  <si>
    <t>Vilmara Ferreira Costa</t>
  </si>
  <si>
    <t>Ivandete Alves Garcia Gomes</t>
  </si>
  <si>
    <t>Felix Estevam de Jesus Brito</t>
  </si>
  <si>
    <t>Camila Almeida dos Santos</t>
  </si>
  <si>
    <t>Gileno Menezes Evangelista</t>
  </si>
  <si>
    <t>Joffeson Santos Silva</t>
  </si>
  <si>
    <t>Wbeilton de Aragão Nascimento</t>
  </si>
  <si>
    <t>James Sidney Freitas de Carvalho</t>
  </si>
  <si>
    <t>Marcelo Machado Cunha</t>
  </si>
  <si>
    <t>Informática</t>
  </si>
  <si>
    <t>Rogério Batista Pereira</t>
  </si>
  <si>
    <t>Engenharia Civil</t>
  </si>
  <si>
    <t>Izabelly Souza Oliveira</t>
  </si>
  <si>
    <t>Edificações</t>
  </si>
  <si>
    <t>Luiz Fernando Menezes de Santana</t>
  </si>
  <si>
    <t>Núbia Beatriz Souza Gomes da Silva</t>
  </si>
  <si>
    <t>(79) 9992-2475</t>
  </si>
  <si>
    <t>nubiazinha@gmail.com</t>
  </si>
  <si>
    <t>ALUNO IFS</t>
  </si>
  <si>
    <t>Íkaro Damião Hora Sousa</t>
  </si>
  <si>
    <t>(79)99210952</t>
  </si>
  <si>
    <t>Fabio Ferreira Lemos</t>
  </si>
  <si>
    <t>(79)98951935</t>
  </si>
  <si>
    <t>Acássio da Silva Neo</t>
  </si>
  <si>
    <t>(79) 9955-0603</t>
  </si>
  <si>
    <t>acassioneo@hotmail.com</t>
  </si>
  <si>
    <t>Segurança do Trabalho</t>
  </si>
  <si>
    <t>José Neto Junior</t>
  </si>
  <si>
    <t>(79)9103-1717</t>
  </si>
  <si>
    <t>netinho.jnj@hotmail.com</t>
  </si>
  <si>
    <t>Julyana Lorena Siqueira Feitosa</t>
  </si>
  <si>
    <t>(79)32418345</t>
  </si>
  <si>
    <t>Yuri Campos Araujo</t>
  </si>
  <si>
    <t>(79)98280121</t>
  </si>
  <si>
    <t>Informatica</t>
  </si>
  <si>
    <t>Raíssa Cruz do Nascimento</t>
  </si>
  <si>
    <t>(79)9134-5767</t>
  </si>
  <si>
    <t>rai.jere@hotmail.com</t>
  </si>
  <si>
    <t>Saneamento Ambiental</t>
  </si>
  <si>
    <t>Giusepe Antonio Scaringi</t>
  </si>
  <si>
    <t>(79)3220-2747</t>
  </si>
  <si>
    <t>pepo@scaringi.eu</t>
  </si>
  <si>
    <t>Wesley Douglas de Oliveira Almeida</t>
  </si>
  <si>
    <t>79-3041-5930</t>
  </si>
  <si>
    <t>Cristina Ramos dos Santos</t>
  </si>
  <si>
    <t>(79) 8112-7427</t>
  </si>
  <si>
    <t>cristianeramoss@yahoo.com.br</t>
  </si>
  <si>
    <t>Scarlett Ohara de Jesus Santos</t>
  </si>
  <si>
    <t>(79) 9602-1383</t>
  </si>
  <si>
    <t>scarlettohara_jstos@outlook.com</t>
  </si>
  <si>
    <t>Adervanio Rodrigues da Silva</t>
  </si>
  <si>
    <t>(79)98780302</t>
  </si>
  <si>
    <t>João Vitor dos Santos Goto</t>
  </si>
  <si>
    <t>(79) 9144-4796</t>
  </si>
  <si>
    <t>quimicagotto@gmail.com</t>
  </si>
  <si>
    <t>Química</t>
  </si>
  <si>
    <t>Gregory Medeiros Melgaço Pereira</t>
  </si>
  <si>
    <t>(79) 3232-2795</t>
  </si>
  <si>
    <t>gregorymmp@hotmail.com</t>
  </si>
  <si>
    <t>Eletrotécnica</t>
  </si>
  <si>
    <t>Cristiane Santos Almeida</t>
  </si>
  <si>
    <t>(79)8851-0892</t>
  </si>
  <si>
    <t>cris.bet@hotmail.com</t>
  </si>
  <si>
    <t>Desenho de Construção Civil</t>
  </si>
  <si>
    <t>Igor Macedo Ferreira</t>
  </si>
  <si>
    <t>(79)99154329</t>
  </si>
  <si>
    <t>Petróleo e Gás</t>
  </si>
  <si>
    <t>Layla Raissa Dantas Souza</t>
  </si>
  <si>
    <t>(79)98506194</t>
  </si>
  <si>
    <t>Quimica</t>
  </si>
  <si>
    <t>Rafael Batista dos Santos</t>
  </si>
  <si>
    <t>(79)3254-0758</t>
  </si>
  <si>
    <t>rafael-rb15@hotmail.com</t>
  </si>
  <si>
    <t>Brunalisa Silva Ramos</t>
  </si>
  <si>
    <t>79-9848-1364</t>
  </si>
  <si>
    <t>edificações</t>
  </si>
  <si>
    <t>Max Almeida Leahy</t>
  </si>
  <si>
    <t>(79) 8809-1472</t>
  </si>
  <si>
    <t>mx.leahy@gmail.com</t>
  </si>
  <si>
    <t>Fabio Icaro Bezerra Canuto</t>
  </si>
  <si>
    <t>(79)98078883</t>
  </si>
  <si>
    <t>ificações</t>
  </si>
  <si>
    <t>Geraldo de Souza Junior</t>
  </si>
  <si>
    <t>(79) 9967-2844</t>
  </si>
  <si>
    <t>enggeralosj@hotmail.com</t>
  </si>
  <si>
    <t>Eletrônico</t>
  </si>
  <si>
    <t>Giselle Fernanda Costa de Santana</t>
  </si>
  <si>
    <t>79-9806-8069</t>
  </si>
  <si>
    <t>Verônica Vieira dos Santos</t>
  </si>
  <si>
    <t>(79)32455536</t>
  </si>
  <si>
    <t>Caroline Lucas de Carvalho</t>
  </si>
  <si>
    <t>(79)9645-2097</t>
  </si>
  <si>
    <t>carolzinha13@hotmail.com</t>
  </si>
  <si>
    <t>Elloá Santos Porto</t>
  </si>
  <si>
    <t>(79)9947-2730</t>
  </si>
  <si>
    <t>elloaporto@hotmail.com</t>
  </si>
  <si>
    <t>Klisman Mateus De Andrade Soares</t>
  </si>
  <si>
    <t>(79)88470285</t>
  </si>
  <si>
    <t>Aline Santos Passos</t>
  </si>
  <si>
    <t>(79)99973522</t>
  </si>
  <si>
    <t>Isis do Rosário e Silva Santos</t>
  </si>
  <si>
    <t>79-8805-8031</t>
  </si>
  <si>
    <t>Ivan Silva dos Santos</t>
  </si>
  <si>
    <t>(79)88352404</t>
  </si>
  <si>
    <t>Eletrotecnica</t>
  </si>
  <si>
    <t>Leonardo Dalvo Silva de Andrade</t>
  </si>
  <si>
    <t>(79)99955967</t>
  </si>
  <si>
    <t>Petróleo e gas</t>
  </si>
  <si>
    <t>Cleverton dos Santos</t>
  </si>
  <si>
    <t>(79)99358191</t>
  </si>
  <si>
    <t>Lidiane Silva Costa</t>
  </si>
  <si>
    <t>(79)8838-9191</t>
  </si>
  <si>
    <t>Lidiane.silvacosta@hotmail.com</t>
  </si>
  <si>
    <t>Maria de Lourdes Barros</t>
  </si>
  <si>
    <t>(79) 9901-7444/9104-6206</t>
  </si>
  <si>
    <t>lurdinha_ufs@hotmail.com</t>
  </si>
  <si>
    <t>Aluno Estadual</t>
  </si>
  <si>
    <t>PÚBLICO EXTERNO</t>
  </si>
  <si>
    <t>Silmara Nunes Dantas</t>
  </si>
  <si>
    <t>(79)8842-1972</t>
  </si>
  <si>
    <t>silmaranunesdantas@hotmail.com</t>
  </si>
  <si>
    <t>Rafael Bispo dos Santo</t>
  </si>
  <si>
    <t>79-8845-7528</t>
  </si>
  <si>
    <t>Clóvis Felipe José Guimarães Pereira</t>
  </si>
  <si>
    <t>(79)9994-0500</t>
  </si>
  <si>
    <t>felipe_ivyv@hotmail.com</t>
  </si>
  <si>
    <t>Eduardo de Morais Chaves</t>
  </si>
  <si>
    <t>(79)99469952</t>
  </si>
  <si>
    <t>Sisley Caroline Bezerra dos Santos</t>
  </si>
  <si>
    <t>79-8124-1496</t>
  </si>
  <si>
    <t>Eluane Alexia Ribeiro Damasceno</t>
  </si>
  <si>
    <t>(79)91436328</t>
  </si>
  <si>
    <t>Vagner da Cruz</t>
  </si>
  <si>
    <t>(79)98442367</t>
  </si>
  <si>
    <t>Erick Silva Gomes</t>
  </si>
  <si>
    <t>(79)30861718</t>
  </si>
  <si>
    <t>Segurança no Trabalho</t>
  </si>
  <si>
    <t>Adelson Aquino dos Santos Junior</t>
  </si>
  <si>
    <t>(79)32483442</t>
  </si>
  <si>
    <t>Petróleo e Gas</t>
  </si>
  <si>
    <t>Keila Giordoni Souza Santana</t>
  </si>
  <si>
    <t>(79)99098992</t>
  </si>
  <si>
    <t>Paulo Vitor Aragão Silva</t>
  </si>
  <si>
    <t>(79) 3215-6656</t>
  </si>
  <si>
    <t>pauloaragao3@gmail.com</t>
  </si>
  <si>
    <t>Eletrônica</t>
  </si>
  <si>
    <t>Gabriel Rabelo Gama</t>
  </si>
  <si>
    <t>(79)99657447</t>
  </si>
  <si>
    <t>Windila Santana Santa Rosa</t>
  </si>
  <si>
    <t>(79)99069938</t>
  </si>
  <si>
    <t>Icaro Ângelo Santos de Santana</t>
  </si>
  <si>
    <t>(79)99453509</t>
  </si>
  <si>
    <t>Petrólio e Gas</t>
  </si>
  <si>
    <t>Bruno Jesse Silva Martins</t>
  </si>
  <si>
    <t>(79)9922-1199</t>
  </si>
  <si>
    <t>brunojesse_m@hotmail.com</t>
  </si>
  <si>
    <t>Felipe Raniere Reis Ferreira</t>
  </si>
  <si>
    <t>(79) 3259-1472</t>
  </si>
  <si>
    <t>felipe-ranierese@hotmail.com</t>
  </si>
  <si>
    <t>Thomas Matheus Silva Andrade</t>
  </si>
  <si>
    <t>79-9917-3980</t>
  </si>
  <si>
    <t>Felipe Guimarães de Souza Melo</t>
  </si>
  <si>
    <t>(79)9881-7668</t>
  </si>
  <si>
    <t>lipe.guimaraessm@hotmail.com</t>
  </si>
  <si>
    <t>Luciane França dos Santos</t>
  </si>
  <si>
    <t>79-3254-8857</t>
  </si>
  <si>
    <t>John Ronald Pereira Souza</t>
  </si>
  <si>
    <t>(79) 8842 - 0135 / 8853-6853</t>
  </si>
  <si>
    <t>johnronald_2994@hotmail.com</t>
  </si>
  <si>
    <t>Artur Caroso Daltro</t>
  </si>
  <si>
    <t>(79)98937693</t>
  </si>
  <si>
    <t>Eletrotécnina</t>
  </si>
  <si>
    <t>Rafaela Januario de Oliveira</t>
  </si>
  <si>
    <t>(79)32416080</t>
  </si>
  <si>
    <t>Stephane Rosa Dantas</t>
  </si>
  <si>
    <t>(79)98786101</t>
  </si>
  <si>
    <t>Gestão de Turismo</t>
  </si>
  <si>
    <t>Elindia de Sales Santana</t>
  </si>
  <si>
    <t>(79)9983-6720</t>
  </si>
  <si>
    <t>elindias@yahoo.com.br</t>
  </si>
  <si>
    <t>Rita de Cássia Bispo dos Santos</t>
  </si>
  <si>
    <t>79-9159-4676</t>
  </si>
  <si>
    <t>Paulo Roberto dos P.  Santos</t>
  </si>
  <si>
    <t>(79)32549101</t>
  </si>
  <si>
    <t>Matematica</t>
  </si>
  <si>
    <t>Thais de Melo Ferreira</t>
  </si>
  <si>
    <t>(79)32156385</t>
  </si>
  <si>
    <t>Isabella Santos Nascimento</t>
  </si>
  <si>
    <t>(79)98524286</t>
  </si>
  <si>
    <t>Luiz Matheus Ferreira Moura</t>
  </si>
  <si>
    <t>(79)9814-2290</t>
  </si>
  <si>
    <t>luizmatheus264@hotmail.com</t>
  </si>
  <si>
    <t>Karoline da Rocha Marques</t>
  </si>
  <si>
    <t>(79) 9158-6794</t>
  </si>
  <si>
    <t>Kamylla Feitosa Rafael</t>
  </si>
  <si>
    <t>(79) 8848-6742</t>
  </si>
  <si>
    <t>kamylla.kfr@gmail.com</t>
  </si>
  <si>
    <t>Bruna da Costa Batista</t>
  </si>
  <si>
    <t>(79)98533523</t>
  </si>
  <si>
    <t>Welington Silva de Mendonça</t>
  </si>
  <si>
    <t>(79)98168584</t>
  </si>
  <si>
    <t>Rosimeire Ribeiro de Almeida</t>
  </si>
  <si>
    <t>(79)9933-8716</t>
  </si>
  <si>
    <t>Saude e Segurança do Trabalho</t>
  </si>
  <si>
    <t>Tassiane Silva Santana</t>
  </si>
  <si>
    <t>79-9892-6171</t>
  </si>
  <si>
    <t>Suely Assis de Andrade</t>
  </si>
  <si>
    <t>(79) 8141-2788</t>
  </si>
  <si>
    <t>suely_veve@hotmail.com</t>
  </si>
  <si>
    <t>Rayra Mayara Santo</t>
  </si>
  <si>
    <t>(79) 9832-2868</t>
  </si>
  <si>
    <t>rah-se@hotmail.com</t>
  </si>
  <si>
    <t>Kleber de Lima Souza Filho</t>
  </si>
  <si>
    <t>(79)9814-8445</t>
  </si>
  <si>
    <t>kleberdelima@gmail.com</t>
  </si>
  <si>
    <t>Gustavo Henrique Cabral Santana</t>
  </si>
  <si>
    <t>(79)99092521</t>
  </si>
  <si>
    <t>Ségio Luiz Gonsalves Guimarães</t>
  </si>
  <si>
    <t>(79)91054554</t>
  </si>
  <si>
    <t>Russiell Marques de Melo</t>
  </si>
  <si>
    <t>(79)88270480</t>
  </si>
  <si>
    <t>Michelle Santos Ferreira</t>
  </si>
  <si>
    <t>79-9884-6287</t>
  </si>
  <si>
    <t>Jose R. de Sta. Rita</t>
  </si>
  <si>
    <t>(79)96418596</t>
  </si>
  <si>
    <t>curso integrado em desenho de construção civil</t>
  </si>
  <si>
    <t>Flávia Giuliana Melo dos Santos</t>
  </si>
  <si>
    <t>(79)99610495</t>
  </si>
  <si>
    <t>Raul Santos Guimarães</t>
  </si>
  <si>
    <t>(79)3232-2449</t>
  </si>
  <si>
    <t>Débora dos Santos Machado</t>
  </si>
  <si>
    <t>(79) 9129-9226</t>
  </si>
  <si>
    <t>debby_pa@hotmail.com</t>
  </si>
  <si>
    <t>Raphael Alves Barbosa Santana</t>
  </si>
  <si>
    <t>(79)91173155</t>
  </si>
  <si>
    <t>Maria Simões Barreto Neta</t>
  </si>
  <si>
    <t>(79)8827-1020/3043-7302</t>
  </si>
  <si>
    <t>mary_sbneta@hotmail.com</t>
  </si>
  <si>
    <t>Daiane Andrade Souza</t>
  </si>
  <si>
    <t>(79)91439301</t>
  </si>
  <si>
    <t>Janaina Souza de O. Souza</t>
  </si>
  <si>
    <t>(79)98277299</t>
  </si>
  <si>
    <t>Matheus Gomes Martins</t>
  </si>
  <si>
    <t>79-3241-4475</t>
  </si>
  <si>
    <t>Mariangela Carvalho Santos</t>
  </si>
  <si>
    <t>(79)32411178</t>
  </si>
  <si>
    <t>Construção Civil</t>
  </si>
  <si>
    <t>(79) 98461170</t>
  </si>
  <si>
    <t>joff.peoca@bol.com.br</t>
  </si>
  <si>
    <t>Juliane Santos de Farias</t>
  </si>
  <si>
    <t>(79)32545982</t>
  </si>
  <si>
    <t>79-8824-7415</t>
  </si>
  <si>
    <t>Marivania Pereira dos Santos</t>
  </si>
  <si>
    <t>(79)8803-2325</t>
  </si>
  <si>
    <t>maryp2010@hotmail.com</t>
  </si>
  <si>
    <t>Sanaemento Ambiental</t>
  </si>
  <si>
    <t>Lucas Santos da Silva</t>
  </si>
  <si>
    <t>(79)98020555</t>
  </si>
  <si>
    <t>Ednei Ferreira Bonfim</t>
  </si>
  <si>
    <t>(79) 8814-4557</t>
  </si>
  <si>
    <t>ednei_bonfim@hotmail.com</t>
  </si>
  <si>
    <t>Bruno Augusto Rocha Rezende</t>
  </si>
  <si>
    <t>79-9944-3523</t>
  </si>
  <si>
    <t>(79)9944-3523</t>
  </si>
  <si>
    <t>brunoaugusto_brasil@yahoo.com.br</t>
  </si>
  <si>
    <t>Genisson Thiago Bispo dos Santos</t>
  </si>
  <si>
    <t>79-9896-1131</t>
  </si>
  <si>
    <t>Gleyce Kelly de Souza Nante</t>
  </si>
  <si>
    <t>(79) 9920-3321</t>
  </si>
  <si>
    <t>gleycinh@live.com</t>
  </si>
  <si>
    <t>Jonathas Barbosa Francisco</t>
  </si>
  <si>
    <t>(79)98173435</t>
  </si>
  <si>
    <t>(79) 9955-0321</t>
  </si>
  <si>
    <t>felipe_marques-lima1@hotmail.com</t>
  </si>
  <si>
    <t>José Carlos Silva Gomes</t>
  </si>
  <si>
    <t>(79)91168522</t>
  </si>
  <si>
    <t>rafael_marques_lima@hotmail.com</t>
  </si>
  <si>
    <t>Clésio Matos dos Nascimento</t>
  </si>
  <si>
    <t>(79)98865527</t>
  </si>
  <si>
    <t>(79)98691150</t>
  </si>
  <si>
    <t>(79)99735350</t>
  </si>
  <si>
    <t>Romilton de Jesus Filho</t>
  </si>
  <si>
    <t>(79)99762373</t>
  </si>
  <si>
    <t>romiltonfilho@hotmail.com/romiltonfilho@gmail.com</t>
  </si>
  <si>
    <t>William Souza Rodrigues</t>
  </si>
  <si>
    <t>(79)98415634</t>
  </si>
  <si>
    <t>luth Almeida de Souza</t>
  </si>
  <si>
    <t>(79)98694812</t>
  </si>
  <si>
    <t>Adoniram Vieira Souza</t>
  </si>
  <si>
    <t>(79)99549748</t>
  </si>
  <si>
    <t>Luiz Carlos Daniel de Souza Júnior</t>
  </si>
  <si>
    <t>(79)81511024</t>
  </si>
  <si>
    <t>Rafaela Menezes de Oliveira</t>
  </si>
  <si>
    <t>(79) 9838-9624</t>
  </si>
  <si>
    <t>rafa-eng@hotmail.com</t>
  </si>
  <si>
    <t>Ana Cristina Vieira Martins Silva</t>
  </si>
  <si>
    <t>(79)9869-5258</t>
  </si>
  <si>
    <t>Lic. Quimica</t>
  </si>
  <si>
    <t>(79)99546939</t>
  </si>
  <si>
    <t>José Milton dos Reis</t>
  </si>
  <si>
    <t>(79)98208792</t>
  </si>
  <si>
    <t>(79)98610273</t>
  </si>
  <si>
    <t>Natanael Barbosa da Silva</t>
  </si>
  <si>
    <t>(79)98997735</t>
  </si>
  <si>
    <t>Lindyane Santos Ramos</t>
  </si>
  <si>
    <t>(79)88174136</t>
  </si>
  <si>
    <t>Eder Ferreira Bispo da Cunha</t>
  </si>
  <si>
    <t>(79) 9973-8031</t>
  </si>
  <si>
    <t>eder-tecnologo@hotmail.com</t>
  </si>
  <si>
    <t>Júlio Luciano Santos</t>
  </si>
  <si>
    <t>79-9971-3791</t>
  </si>
  <si>
    <t>Thiago Guimarães</t>
  </si>
  <si>
    <t>(79)88380590</t>
  </si>
  <si>
    <t>tgostavio@live.com</t>
  </si>
  <si>
    <t>SERVIDOR</t>
  </si>
  <si>
    <t>(79)99564656</t>
  </si>
  <si>
    <t>Brígid Rosane Lima</t>
  </si>
  <si>
    <t>79-8825-7636 / 9955-9598</t>
  </si>
  <si>
    <t>(79)9857-4284</t>
  </si>
  <si>
    <t>(79) 9105-3263</t>
  </si>
  <si>
    <t>jamessdneyno@yahoo.com.br</t>
  </si>
  <si>
    <t>Cord. de Eletrônica</t>
  </si>
  <si>
    <t>Carlos Gomes da Silva Júnior</t>
  </si>
  <si>
    <t>(79)88531885</t>
  </si>
  <si>
    <t>Denyson Rafael Santos Graça</t>
  </si>
  <si>
    <t>(79) 9932-9617</t>
  </si>
  <si>
    <t>denyson_rafa@hotmail.com</t>
  </si>
  <si>
    <t>Paula Maria Lima</t>
  </si>
  <si>
    <t>79-3262-1738</t>
  </si>
  <si>
    <t>(79)99691299</t>
  </si>
  <si>
    <t>Ariani dos Santos Fontes</t>
  </si>
  <si>
    <t>(79) 9836-8681</t>
  </si>
  <si>
    <t>Samuel Fillype Silveira Fernandes</t>
  </si>
  <si>
    <t>(79) 9865-2280</t>
  </si>
  <si>
    <t>fillype_3@hotmail.com</t>
  </si>
  <si>
    <t>Paulo Juanildo Nunes da Silva</t>
  </si>
  <si>
    <t>(79)9941-1214</t>
  </si>
  <si>
    <t>paulojuanildo99@hotmail.com</t>
  </si>
  <si>
    <t>Wilma da Costa Santos</t>
  </si>
  <si>
    <t>(79)98300976</t>
  </si>
  <si>
    <t>Edvania Santos Melo</t>
  </si>
  <si>
    <t>(79)99469052</t>
  </si>
  <si>
    <t>Jannaina da Silva Menezes</t>
  </si>
  <si>
    <t>(79) 9866-6070</t>
  </si>
  <si>
    <t>jannaina_menezes@hotmail.com</t>
  </si>
  <si>
    <t>Laize Eloy Teixeira</t>
  </si>
  <si>
    <t>(79) 9157-3097</t>
  </si>
  <si>
    <t>laizelloy@gmail.com</t>
  </si>
  <si>
    <t>José Ribamar Gomes dos Santos Filho</t>
  </si>
  <si>
    <t>(79)3021-6625</t>
  </si>
  <si>
    <t>ribamarfenix@hotmail.com</t>
  </si>
  <si>
    <t>Lic. em Química</t>
  </si>
  <si>
    <t>Rosangela dos santos Rezende</t>
  </si>
  <si>
    <t>(79)99528009</t>
  </si>
  <si>
    <t>José Bruno Feitoza Santos</t>
  </si>
  <si>
    <t>79-8829-1300</t>
  </si>
  <si>
    <t>Eletrótécnica</t>
  </si>
  <si>
    <t>Leandro Dionisio Santos</t>
  </si>
  <si>
    <t>(79) 9856-7230</t>
  </si>
  <si>
    <t>leo.dionisio@msn.com</t>
  </si>
  <si>
    <t>(79) 9919-5783</t>
  </si>
  <si>
    <t>wbeiltonbrother@hotmail.com</t>
  </si>
  <si>
    <t>79-3256-4049</t>
  </si>
  <si>
    <t>79-9920-4028</t>
  </si>
  <si>
    <t>Andreia Almeida França</t>
  </si>
  <si>
    <t>(79) 9908-4302</t>
  </si>
  <si>
    <t>dedeia68@hotmail.com</t>
  </si>
  <si>
    <t>(79)88643469</t>
  </si>
  <si>
    <t>(79)81125243</t>
  </si>
  <si>
    <t>Gefferson Rezende</t>
  </si>
  <si>
    <t>(79)3259-8301</t>
  </si>
  <si>
    <t>gefferson_rezende@hotmail.com</t>
  </si>
  <si>
    <t>(79) 9867-5199</t>
  </si>
  <si>
    <t>betaopeixe2009@hotmail.com</t>
  </si>
  <si>
    <t>(79)98556252</t>
  </si>
  <si>
    <t>Antonio Fernando de Mercena Tavares</t>
  </si>
  <si>
    <t>(79)88483119</t>
  </si>
  <si>
    <t>Cyntia  Maia do Nascimento</t>
  </si>
  <si>
    <t>(79)99537570</t>
  </si>
  <si>
    <t>Vitor dos Santos Almeida</t>
  </si>
  <si>
    <t>(79)9971-9837</t>
  </si>
  <si>
    <t>vitorsantos15@hotmail.com</t>
  </si>
  <si>
    <t>Suellem Rachel Batista dos Snatos</t>
  </si>
  <si>
    <t>(79)98606177</t>
  </si>
  <si>
    <t>Thaís Amilia Bispo Silva</t>
  </si>
  <si>
    <t>(79) 9839- 6163</t>
  </si>
  <si>
    <t>thaís.natureza@hotmail.com</t>
  </si>
  <si>
    <t>Alysson Júnio de Souza Pereira</t>
  </si>
  <si>
    <t>(79)9969-4874</t>
  </si>
  <si>
    <t>alyssonjunioeng.civil@hotmail.com</t>
  </si>
  <si>
    <t>Jackson Felipe Carvalho Pereira</t>
  </si>
  <si>
    <t>(79)32544398</t>
  </si>
  <si>
    <t>Rosielle Maria Santos de Souza</t>
  </si>
  <si>
    <t>(79)98506963</t>
  </si>
  <si>
    <t>Rosa Cleide Silva dos Santos</t>
  </si>
  <si>
    <t>(79) 8138-1227</t>
  </si>
  <si>
    <t>rosacleidesantos@yahoo.com.br</t>
  </si>
  <si>
    <t>Luiz Roberto Fontes Souza</t>
  </si>
  <si>
    <t>(79)98488115</t>
  </si>
  <si>
    <t>Suellen Dantas Costa Silva</t>
  </si>
  <si>
    <t>(79)96457704</t>
  </si>
  <si>
    <t>Karina Santos Nascimento</t>
  </si>
  <si>
    <t>(79) 9626-6253</t>
  </si>
  <si>
    <t>karina_ksn@hotmail.com</t>
  </si>
  <si>
    <t>Allan Robert Teles de Brito</t>
  </si>
  <si>
    <t>(79) 3279-1697 / 9838-5798</t>
  </si>
  <si>
    <t>allanrobertteledebrito@hotmail.com</t>
  </si>
  <si>
    <t>Carlos Sandro dos Santos Silva</t>
  </si>
  <si>
    <t>79-9892-8819</t>
  </si>
  <si>
    <t>Douglas Pereira Azevedo</t>
  </si>
  <si>
    <t>(79)9927-6339</t>
  </si>
  <si>
    <t>dougpazevedo@hotmail.com</t>
  </si>
  <si>
    <t>Elias Silvino dso Santos</t>
  </si>
  <si>
    <t>(79)99069002</t>
  </si>
  <si>
    <t>Adriano de Jesus Lima</t>
  </si>
  <si>
    <t>79-9922-4137</t>
  </si>
  <si>
    <t>Rodrigo Moura Guimarães</t>
  </si>
  <si>
    <t>(79)99154531</t>
  </si>
  <si>
    <t>Matemática</t>
  </si>
  <si>
    <t>Adeilton dos Santos</t>
  </si>
  <si>
    <t>(79)88488820</t>
  </si>
  <si>
    <t>Fernando Santos Costa</t>
  </si>
  <si>
    <t>(79)98380156</t>
  </si>
  <si>
    <t>José Tiago Jesus de Souza Teles</t>
  </si>
  <si>
    <t>(79)3260-1812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</si>
</sst>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1"/>
      <color rgb="FF000000"/>
      <name val="Calibri"/>
    </font>
    <font>
      <u/>
      <sz val="11"/>
      <color rgb="FF0000FF"/>
      <name val="Calibri"/>
    </font>
    <font>
      <sz val="11"/>
      <color rgb="FF000000"/>
      <name val="Calibri"/>
      <family val="2"/>
    </font>
    <font>
      <sz val="10"/>
      <color rgb="FF000000"/>
      <name val="Arial"/>
      <family val="2"/>
    </font>
    <font>
      <sz val="11"/>
      <color rgb="FF000000"/>
      <name val="Arial"/>
    </font>
    <font>
      <i/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0" fontId="2" fillId="2" borderId="1" xfId="0" applyFont="1" applyFill="1" applyBorder="1"/>
    <xf numFmtId="0" fontId="3" fillId="2" borderId="1" xfId="0" applyFont="1" applyFill="1" applyBorder="1"/>
    <xf numFmtId="0" fontId="0" fillId="2" borderId="0" xfId="0" applyFill="1" applyAlignment="1">
      <alignment wrapText="1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/>
    <xf numFmtId="0" fontId="2" fillId="3" borderId="1" xfId="0" applyFont="1" applyFill="1" applyBorder="1"/>
    <xf numFmtId="0" fontId="3" fillId="3" borderId="1" xfId="0" applyFont="1" applyFill="1" applyBorder="1"/>
    <xf numFmtId="0" fontId="0" fillId="3" borderId="0" xfId="0" applyFill="1" applyAlignment="1">
      <alignment wrapText="1"/>
    </xf>
    <xf numFmtId="0" fontId="1" fillId="4" borderId="1" xfId="0" applyFont="1" applyFill="1" applyBorder="1" applyAlignment="1">
      <alignment horizontal="center"/>
    </xf>
    <xf numFmtId="0" fontId="1" fillId="4" borderId="1" xfId="0" applyFont="1" applyFill="1" applyBorder="1"/>
    <xf numFmtId="0" fontId="2" fillId="4" borderId="1" xfId="0" applyFont="1" applyFill="1" applyBorder="1"/>
    <xf numFmtId="0" fontId="4" fillId="4" borderId="1" xfId="0" applyFont="1" applyFill="1" applyBorder="1" applyAlignment="1">
      <alignment wrapText="1"/>
    </xf>
    <xf numFmtId="0" fontId="0" fillId="4" borderId="0" xfId="0" applyFill="1" applyAlignment="1">
      <alignment wrapText="1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wrapText="1"/>
    </xf>
    <xf numFmtId="0" fontId="6" fillId="2" borderId="1" xfId="0" applyFont="1" applyFill="1" applyBorder="1"/>
    <xf numFmtId="0" fontId="0" fillId="4" borderId="1" xfId="0" applyFill="1" applyBorder="1" applyAlignment="1">
      <alignment horizontal="center" wrapText="1"/>
    </xf>
    <xf numFmtId="0" fontId="3" fillId="4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20"/>
  <sheetViews>
    <sheetView tabSelected="1" workbookViewId="0">
      <selection sqref="A1:F20"/>
    </sheetView>
  </sheetViews>
  <sheetFormatPr defaultRowHeight="15"/>
  <cols>
    <col min="2" max="2" width="31.42578125" bestFit="1" customWidth="1"/>
    <col min="3" max="3" width="23.5703125" bestFit="1" customWidth="1"/>
    <col min="4" max="4" width="34.42578125" bestFit="1" customWidth="1"/>
    <col min="5" max="5" width="18" bestFit="1" customWidth="1"/>
    <col min="6" max="6" width="17.42578125" bestFit="1" customWidth="1"/>
  </cols>
  <sheetData>
    <row r="1" spans="1:6" ht="26.25">
      <c r="A1" s="13">
        <v>173</v>
      </c>
      <c r="B1" s="14" t="s">
        <v>121</v>
      </c>
      <c r="C1" s="14" t="s">
        <v>122</v>
      </c>
      <c r="D1" s="15" t="s">
        <v>123</v>
      </c>
      <c r="E1" s="13" t="s">
        <v>124</v>
      </c>
      <c r="F1" s="16" t="s">
        <v>125</v>
      </c>
    </row>
    <row r="2" spans="1:6">
      <c r="A2" s="13">
        <v>153</v>
      </c>
      <c r="B2" s="14" t="s">
        <v>177</v>
      </c>
      <c r="C2" s="14" t="s">
        <v>178</v>
      </c>
      <c r="D2" s="15" t="str">
        <f>HYPERLINK("mailto:arturdaltro@gmail.com","arturdaltro@gmail.com")</f>
        <v>arturdaltro@gmail.com</v>
      </c>
      <c r="E2" s="13" t="s">
        <v>179</v>
      </c>
      <c r="F2" s="16" t="s">
        <v>26</v>
      </c>
    </row>
    <row r="3" spans="1:6" ht="26.25">
      <c r="A3" s="13">
        <v>122</v>
      </c>
      <c r="B3" s="14" t="s">
        <v>185</v>
      </c>
      <c r="C3" s="14" t="s">
        <v>186</v>
      </c>
      <c r="D3" s="15" t="str">
        <f>HYPERLINK("mailto:elindias@yahoo.com.br","elindias@yahoo.com.br")</f>
        <v>elindias@yahoo.com.br</v>
      </c>
      <c r="E3" s="13" t="s">
        <v>124</v>
      </c>
      <c r="F3" s="16" t="s">
        <v>125</v>
      </c>
    </row>
    <row r="4" spans="1:6" ht="26.25">
      <c r="A4" s="13">
        <v>122</v>
      </c>
      <c r="B4" s="14" t="s">
        <v>185</v>
      </c>
      <c r="C4" s="14" t="s">
        <v>186</v>
      </c>
      <c r="D4" s="15" t="s">
        <v>187</v>
      </c>
      <c r="E4" s="13" t="s">
        <v>124</v>
      </c>
      <c r="F4" s="16" t="s">
        <v>125</v>
      </c>
    </row>
    <row r="5" spans="1:6" ht="26.25">
      <c r="A5" s="13">
        <v>190</v>
      </c>
      <c r="B5" s="14" t="s">
        <v>13</v>
      </c>
      <c r="C5" s="14" t="s">
        <v>255</v>
      </c>
      <c r="D5" s="15" t="s">
        <v>256</v>
      </c>
      <c r="E5" s="13" t="s">
        <v>124</v>
      </c>
      <c r="F5" s="16" t="s">
        <v>125</v>
      </c>
    </row>
    <row r="6" spans="1:6">
      <c r="A6" s="8">
        <v>96</v>
      </c>
      <c r="B6" s="9" t="s">
        <v>12</v>
      </c>
      <c r="C6" s="9" t="s">
        <v>259</v>
      </c>
      <c r="D6" s="10" t="str">
        <f>HYPERLINK("mailto:gileno_2009@hotmail.com","gileno_2009@hotmail.com")</f>
        <v>gileno_2009@hotmail.com</v>
      </c>
      <c r="E6" s="8"/>
      <c r="F6" s="11" t="s">
        <v>125</v>
      </c>
    </row>
    <row r="7" spans="1:6" ht="26.25">
      <c r="A7" s="13">
        <v>232</v>
      </c>
      <c r="B7" s="14" t="s">
        <v>275</v>
      </c>
      <c r="C7" s="14" t="s">
        <v>276</v>
      </c>
      <c r="D7" s="15" t="s">
        <v>277</v>
      </c>
      <c r="E7" s="13" t="s">
        <v>124</v>
      </c>
      <c r="F7" s="16" t="s">
        <v>125</v>
      </c>
    </row>
    <row r="8" spans="1:6">
      <c r="A8" s="13">
        <v>29</v>
      </c>
      <c r="B8" s="14" t="s">
        <v>319</v>
      </c>
      <c r="C8" s="14" t="s">
        <v>320</v>
      </c>
      <c r="D8" s="14" t="s">
        <v>321</v>
      </c>
      <c r="E8" s="13"/>
      <c r="F8" s="16" t="s">
        <v>322</v>
      </c>
    </row>
    <row r="9" spans="1:6">
      <c r="A9" s="13">
        <v>68</v>
      </c>
      <c r="B9" s="14" t="s">
        <v>18</v>
      </c>
      <c r="C9" s="14" t="s">
        <v>323</v>
      </c>
      <c r="D9" s="15" t="str">
        <f>HYPERLINK("mailto:rogerbatista@live.com","rogerbatista@live.com")</f>
        <v>rogerbatista@live.com</v>
      </c>
      <c r="E9" s="13"/>
      <c r="F9" s="16" t="s">
        <v>322</v>
      </c>
    </row>
    <row r="10" spans="1:6">
      <c r="A10" s="13">
        <v>118</v>
      </c>
      <c r="B10" s="14" t="s">
        <v>324</v>
      </c>
      <c r="C10" s="14" t="s">
        <v>325</v>
      </c>
      <c r="D10" s="15" t="str">
        <f>HYPERLINK("mailto:brigidarl@gmail.com","brigidarl@gmail.com")</f>
        <v>brigidarl@gmail.com</v>
      </c>
      <c r="E10" s="13"/>
      <c r="F10" s="16" t="s">
        <v>322</v>
      </c>
    </row>
    <row r="11" spans="1:6">
      <c r="A11" s="13">
        <v>121</v>
      </c>
      <c r="B11" s="14" t="s">
        <v>16</v>
      </c>
      <c r="C11" s="14" t="s">
        <v>326</v>
      </c>
      <c r="D11" s="15" t="str">
        <f>HYPERLINK("mailto:mcelobr@yahoo.com.br","mcelobr@yahoo.com.br")</f>
        <v>mcelobr@yahoo.com.br</v>
      </c>
      <c r="E11" s="13"/>
      <c r="F11" s="16" t="s">
        <v>322</v>
      </c>
    </row>
    <row r="12" spans="1:6">
      <c r="A12" s="13">
        <v>197</v>
      </c>
      <c r="B12" s="14" t="s">
        <v>15</v>
      </c>
      <c r="C12" s="14" t="s">
        <v>327</v>
      </c>
      <c r="D12" s="14" t="s">
        <v>328</v>
      </c>
      <c r="E12" s="13" t="s">
        <v>329</v>
      </c>
      <c r="F12" s="16" t="s">
        <v>322</v>
      </c>
    </row>
    <row r="13" spans="1:6" ht="26.25">
      <c r="A13" s="13">
        <v>221</v>
      </c>
      <c r="B13" s="14" t="s">
        <v>2</v>
      </c>
      <c r="C13" s="14" t="s">
        <v>280</v>
      </c>
      <c r="D13" s="15" t="s">
        <v>281</v>
      </c>
      <c r="E13" s="13" t="s">
        <v>124</v>
      </c>
      <c r="F13" s="16" t="s">
        <v>125</v>
      </c>
    </row>
    <row r="14" spans="1:6" ht="26.25">
      <c r="A14" s="13">
        <v>236</v>
      </c>
      <c r="B14" s="14" t="s">
        <v>0</v>
      </c>
      <c r="C14" s="14" t="s">
        <v>280</v>
      </c>
      <c r="D14" s="15" t="s">
        <v>284</v>
      </c>
      <c r="E14" s="13" t="s">
        <v>124</v>
      </c>
      <c r="F14" s="16" t="s">
        <v>125</v>
      </c>
    </row>
    <row r="15" spans="1:6" ht="26.25">
      <c r="A15" s="13">
        <v>69</v>
      </c>
      <c r="B15" s="14" t="s">
        <v>8</v>
      </c>
      <c r="C15" s="14" t="s">
        <v>288</v>
      </c>
      <c r="D15" s="15" t="str">
        <f>HYPERLINK("mailto:vilmaracosta@hotmail.com","vilmaracosta@hotmail.com")</f>
        <v>vilmaracosta@hotmail.com</v>
      </c>
      <c r="E15" s="13" t="s">
        <v>124</v>
      </c>
      <c r="F15" s="16" t="s">
        <v>125</v>
      </c>
    </row>
    <row r="16" spans="1:6" ht="26.25">
      <c r="A16" s="13">
        <v>70</v>
      </c>
      <c r="B16" s="14" t="s">
        <v>5</v>
      </c>
      <c r="C16" s="14" t="s">
        <v>306</v>
      </c>
      <c r="D16" s="15" t="str">
        <f>HYPERLINK("mailto:kacia_martins@hotmail.com","kacia_martins@hotmail.com")</f>
        <v>kacia_martins@hotmail.com</v>
      </c>
      <c r="E16" s="13" t="s">
        <v>124</v>
      </c>
      <c r="F16" s="16" t="s">
        <v>125</v>
      </c>
    </row>
    <row r="17" spans="1:6" ht="26.25">
      <c r="A17" s="13">
        <v>154</v>
      </c>
      <c r="B17" s="14" t="s">
        <v>10</v>
      </c>
      <c r="C17" s="14" t="s">
        <v>309</v>
      </c>
      <c r="D17" s="15" t="str">
        <f>HYPERLINK("mailto:felix_brt@hotmail.com","felix_brt@hotmail.com")</f>
        <v>felix_brt@hotmail.com</v>
      </c>
      <c r="E17" s="13" t="s">
        <v>124</v>
      </c>
      <c r="F17" s="16" t="s">
        <v>125</v>
      </c>
    </row>
    <row r="18" spans="1:6" ht="26.25">
      <c r="A18" s="13">
        <v>177</v>
      </c>
      <c r="B18" s="14" t="s">
        <v>338</v>
      </c>
      <c r="C18" s="14" t="s">
        <v>339</v>
      </c>
      <c r="D18" s="15" t="str">
        <f>HYPERLINK("mailto:ariani_fontes@hotmail.com","ariani_fontes@hotmail.com")</f>
        <v>ariani_fontes@hotmail.com</v>
      </c>
      <c r="E18" s="13" t="s">
        <v>124</v>
      </c>
      <c r="F18" s="16" t="s">
        <v>125</v>
      </c>
    </row>
    <row r="19" spans="1:6" ht="26.25">
      <c r="A19" s="13">
        <v>171</v>
      </c>
      <c r="B19" s="14" t="s">
        <v>340</v>
      </c>
      <c r="C19" s="14" t="s">
        <v>341</v>
      </c>
      <c r="D19" s="15" t="s">
        <v>342</v>
      </c>
      <c r="E19" s="13" t="s">
        <v>124</v>
      </c>
      <c r="F19" s="16" t="s">
        <v>125</v>
      </c>
    </row>
    <row r="20" spans="1:6" ht="26.25">
      <c r="A20" s="13">
        <v>184</v>
      </c>
      <c r="B20" s="14" t="s">
        <v>343</v>
      </c>
      <c r="C20" s="14" t="s">
        <v>344</v>
      </c>
      <c r="D20" s="15" t="s">
        <v>345</v>
      </c>
      <c r="E20" s="13" t="s">
        <v>124</v>
      </c>
      <c r="F20" s="16" t="s">
        <v>125</v>
      </c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0"/>
  <sheetViews>
    <sheetView workbookViewId="0">
      <selection activeCell="J12" sqref="J12"/>
    </sheetView>
  </sheetViews>
  <sheetFormatPr defaultRowHeight="15"/>
  <cols>
    <col min="1" max="1" width="4" bestFit="1" customWidth="1"/>
    <col min="2" max="2" width="35.85546875" bestFit="1" customWidth="1"/>
    <col min="3" max="3" width="13.7109375" bestFit="1" customWidth="1"/>
    <col min="4" max="4" width="31.5703125" bestFit="1" customWidth="1"/>
    <col min="5" max="5" width="22.28515625" bestFit="1" customWidth="1"/>
    <col min="6" max="6" width="10.28515625" bestFit="1" customWidth="1"/>
  </cols>
  <sheetData>
    <row r="1" spans="1:7" ht="26.25">
      <c r="A1" s="13">
        <v>175</v>
      </c>
      <c r="B1" s="14" t="s">
        <v>14</v>
      </c>
      <c r="C1" s="14" t="s">
        <v>368</v>
      </c>
      <c r="D1" s="15" t="s">
        <v>369</v>
      </c>
      <c r="E1" s="23" t="s">
        <v>124</v>
      </c>
      <c r="F1" s="16" t="s">
        <v>125</v>
      </c>
      <c r="G1" s="17"/>
    </row>
    <row r="2" spans="1:7" ht="26.25">
      <c r="A2" s="13">
        <v>106</v>
      </c>
      <c r="B2" s="14" t="s">
        <v>3</v>
      </c>
      <c r="C2" s="14" t="s">
        <v>370</v>
      </c>
      <c r="D2" s="15" t="str">
        <f>HYPERLINK("mailto:tem.valenca@ig.com.br","tem.valenca@ig.com.br")</f>
        <v>tem.valenca@ig.com.br</v>
      </c>
      <c r="E2" s="23" t="s">
        <v>124</v>
      </c>
      <c r="F2" s="16" t="s">
        <v>125</v>
      </c>
      <c r="G2" s="17"/>
    </row>
    <row r="3" spans="1:7" ht="26.25">
      <c r="A3" s="13">
        <v>100</v>
      </c>
      <c r="B3" s="14" t="s">
        <v>9</v>
      </c>
      <c r="C3" s="14" t="s">
        <v>371</v>
      </c>
      <c r="D3" s="15" t="str">
        <f>HYPERLINK("mailto:iag.gomes@hotmail.com","iag.gomes@hotmail.com")</f>
        <v>iag.gomes@hotmail.com</v>
      </c>
      <c r="E3" s="13" t="s">
        <v>124</v>
      </c>
      <c r="F3" s="16" t="s">
        <v>125</v>
      </c>
      <c r="G3" s="17"/>
    </row>
    <row r="4" spans="1:7" ht="26.25">
      <c r="A4" s="13">
        <v>246</v>
      </c>
      <c r="B4" s="14" t="s">
        <v>372</v>
      </c>
      <c r="C4" s="14" t="s">
        <v>373</v>
      </c>
      <c r="D4" s="15" t="s">
        <v>374</v>
      </c>
      <c r="E4" s="13" t="s">
        <v>124</v>
      </c>
      <c r="F4" s="16" t="s">
        <v>125</v>
      </c>
      <c r="G4" s="17"/>
    </row>
    <row r="5" spans="1:7" ht="26.25">
      <c r="A5" s="13">
        <v>50</v>
      </c>
      <c r="B5" s="14" t="s">
        <v>6</v>
      </c>
      <c r="C5" s="14" t="s">
        <v>375</v>
      </c>
      <c r="D5" s="15" t="str">
        <f>HYPERLINK("mailto:fisicaufs.miguel@gmail.com","fisicaufs.miguel@gmail.com")</f>
        <v>fisicaufs.miguel@gmail.com</v>
      </c>
      <c r="E5" s="13" t="s">
        <v>124</v>
      </c>
      <c r="F5" s="16" t="s">
        <v>125</v>
      </c>
      <c r="G5" s="17"/>
    </row>
    <row r="6" spans="1:7" ht="26.25">
      <c r="A6" s="13">
        <v>157</v>
      </c>
      <c r="B6" s="14" t="s">
        <v>11</v>
      </c>
      <c r="C6" s="14" t="s">
        <v>376</v>
      </c>
      <c r="D6" s="15" t="str">
        <f>HYPERLINK("mailto:cas211997@hotmail.com","cas211997@hotmail.com")</f>
        <v>cas211997@hotmail.com</v>
      </c>
      <c r="E6" s="13" t="s">
        <v>124</v>
      </c>
      <c r="F6" s="16" t="s">
        <v>125</v>
      </c>
      <c r="G6" s="17"/>
    </row>
    <row r="7" spans="1:7" ht="26.25">
      <c r="A7" s="13">
        <v>234</v>
      </c>
      <c r="B7" s="24" t="s">
        <v>377</v>
      </c>
      <c r="C7" s="14" t="s">
        <v>378</v>
      </c>
      <c r="D7" s="15" t="s">
        <v>379</v>
      </c>
      <c r="E7" s="13" t="s">
        <v>124</v>
      </c>
      <c r="F7" s="16" t="s">
        <v>125</v>
      </c>
      <c r="G7" s="17"/>
    </row>
    <row r="8" spans="1:7" ht="26.25">
      <c r="A8" s="13">
        <v>238</v>
      </c>
      <c r="B8" s="14" t="s">
        <v>1</v>
      </c>
      <c r="C8" s="14" t="s">
        <v>380</v>
      </c>
      <c r="D8" s="15" t="s">
        <v>381</v>
      </c>
      <c r="E8" s="13" t="s">
        <v>124</v>
      </c>
      <c r="F8" s="16" t="s">
        <v>125</v>
      </c>
      <c r="G8" s="17"/>
    </row>
    <row r="9" spans="1:7" ht="26.25">
      <c r="A9" s="13">
        <v>4</v>
      </c>
      <c r="B9" s="14" t="s">
        <v>4</v>
      </c>
      <c r="C9" s="14" t="s">
        <v>382</v>
      </c>
      <c r="D9" s="14" t="str">
        <f>HYPERLINK("mailto:elvisdgs@gmail.com","elvisdgs@gmail.com")</f>
        <v>elvisdgs@gmail.com</v>
      </c>
      <c r="E9" s="13" t="s">
        <v>124</v>
      </c>
      <c r="F9" s="16" t="s">
        <v>125</v>
      </c>
      <c r="G9" s="17"/>
    </row>
    <row r="10" spans="1:7" ht="26.25">
      <c r="A10" s="13">
        <v>15</v>
      </c>
      <c r="B10" s="14" t="s">
        <v>383</v>
      </c>
      <c r="C10" s="14" t="s">
        <v>384</v>
      </c>
      <c r="D10" s="14" t="str">
        <f>HYPERLINK("mailto:nandiantonio@hotmail.com","nandiantonio@hotmail.com")</f>
        <v>nandiantonio@hotmail.com</v>
      </c>
      <c r="E10" s="13" t="s">
        <v>124</v>
      </c>
      <c r="F10" s="16" t="s">
        <v>125</v>
      </c>
      <c r="G10" s="17"/>
    </row>
    <row r="11" spans="1:7" ht="26.25">
      <c r="A11" s="13">
        <v>84</v>
      </c>
      <c r="B11" s="14" t="s">
        <v>385</v>
      </c>
      <c r="C11" s="14" t="s">
        <v>386</v>
      </c>
      <c r="D11" s="15" t="str">
        <f>HYPERLINK("mailto:cyntia2010ef@gmail.com","cyntia2010ef@gmail.com")</f>
        <v>cyntia2010ef@gmail.com</v>
      </c>
      <c r="E11" s="13" t="s">
        <v>124</v>
      </c>
      <c r="F11" s="16" t="s">
        <v>125</v>
      </c>
      <c r="G11" s="17"/>
    </row>
    <row r="12" spans="1:7" ht="26.25">
      <c r="A12" s="13">
        <v>85</v>
      </c>
      <c r="B12" s="14" t="s">
        <v>7</v>
      </c>
      <c r="C12" s="14"/>
      <c r="D12" s="15" t="str">
        <f>HYPERLINK("mailto:tairane2008@hotmail.com","tairane2008@hotmail.com")</f>
        <v>tairane2008@hotmail.com</v>
      </c>
      <c r="E12" s="13" t="s">
        <v>124</v>
      </c>
      <c r="F12" s="16" t="s">
        <v>125</v>
      </c>
      <c r="G12" s="17"/>
    </row>
    <row r="13" spans="1:7">
      <c r="A13" s="3">
        <v>210</v>
      </c>
      <c r="B13" s="4" t="s">
        <v>23</v>
      </c>
      <c r="C13" s="4" t="s">
        <v>24</v>
      </c>
      <c r="D13" s="5" t="s">
        <v>25</v>
      </c>
      <c r="E13" s="3" t="s">
        <v>21</v>
      </c>
      <c r="F13" s="6" t="s">
        <v>26</v>
      </c>
      <c r="G13" s="7">
        <v>9.57</v>
      </c>
    </row>
    <row r="14" spans="1:7">
      <c r="A14" s="3">
        <v>28</v>
      </c>
      <c r="B14" s="4" t="s">
        <v>27</v>
      </c>
      <c r="C14" s="4" t="s">
        <v>28</v>
      </c>
      <c r="D14" s="4" t="str">
        <f>HYPERLINK("mailto:ikarohora@outlook.com","ikarohora@outlook.com")</f>
        <v>ikarohora@outlook.com</v>
      </c>
      <c r="E14" s="3" t="s">
        <v>19</v>
      </c>
      <c r="F14" s="6" t="s">
        <v>26</v>
      </c>
      <c r="G14" s="7">
        <v>9.36</v>
      </c>
    </row>
    <row r="15" spans="1:7">
      <c r="A15" s="3">
        <v>31</v>
      </c>
      <c r="B15" s="4" t="s">
        <v>29</v>
      </c>
      <c r="C15" s="4" t="s">
        <v>30</v>
      </c>
      <c r="D15" s="5" t="str">
        <f>HYPERLINK("mailto:fabio.lemos87@hotmail.com","fabio.lemos87@hotmail.com")</f>
        <v>fabio.lemos87@hotmail.com</v>
      </c>
      <c r="E15" s="3" t="s">
        <v>19</v>
      </c>
      <c r="F15" s="6" t="s">
        <v>26</v>
      </c>
      <c r="G15" s="7">
        <v>9.1300000000000008</v>
      </c>
    </row>
    <row r="16" spans="1:7">
      <c r="A16" s="3">
        <v>226</v>
      </c>
      <c r="B16" s="4" t="s">
        <v>31</v>
      </c>
      <c r="C16" s="4" t="s">
        <v>32</v>
      </c>
      <c r="D16" s="5" t="s">
        <v>33</v>
      </c>
      <c r="E16" s="3" t="s">
        <v>34</v>
      </c>
      <c r="F16" s="6" t="s">
        <v>26</v>
      </c>
      <c r="G16" s="7">
        <v>9.02</v>
      </c>
    </row>
    <row r="17" spans="1:7">
      <c r="A17" s="3">
        <v>145</v>
      </c>
      <c r="B17" s="4" t="s">
        <v>35</v>
      </c>
      <c r="C17" s="4" t="s">
        <v>36</v>
      </c>
      <c r="D17" s="5" t="s">
        <v>37</v>
      </c>
      <c r="E17" s="3" t="s">
        <v>19</v>
      </c>
      <c r="F17" s="6" t="s">
        <v>26</v>
      </c>
      <c r="G17" s="7">
        <v>8.99</v>
      </c>
    </row>
    <row r="18" spans="1:7">
      <c r="A18" s="3">
        <v>76</v>
      </c>
      <c r="B18" s="4" t="s">
        <v>38</v>
      </c>
      <c r="C18" s="4" t="s">
        <v>39</v>
      </c>
      <c r="D18" s="5" t="str">
        <f>HYPERLINK("mailto:jullyanalorena@hotmail.com","jullyanalorena@hotmail.com")</f>
        <v>jullyanalorena@hotmail.com</v>
      </c>
      <c r="E18" s="3" t="s">
        <v>21</v>
      </c>
      <c r="F18" s="6" t="s">
        <v>26</v>
      </c>
      <c r="G18" s="7">
        <v>8.8000000000000007</v>
      </c>
    </row>
    <row r="19" spans="1:7">
      <c r="A19" s="8">
        <v>95</v>
      </c>
      <c r="B19" s="9" t="s">
        <v>40</v>
      </c>
      <c r="C19" s="9" t="s">
        <v>41</v>
      </c>
      <c r="D19" s="10" t="str">
        <f>HYPERLINK("mailto:yuri_camposaraujo@hotmail.com","yuri_camposaraujo@hotmail.com")</f>
        <v>yuri_camposaraujo@hotmail.com</v>
      </c>
      <c r="E19" s="8" t="s">
        <v>42</v>
      </c>
      <c r="F19" s="11" t="s">
        <v>26</v>
      </c>
      <c r="G19" s="12">
        <v>8.75</v>
      </c>
    </row>
    <row r="20" spans="1:7">
      <c r="A20" s="3">
        <v>196</v>
      </c>
      <c r="B20" s="4" t="s">
        <v>43</v>
      </c>
      <c r="C20" s="4" t="s">
        <v>44</v>
      </c>
      <c r="D20" s="5" t="s">
        <v>45</v>
      </c>
      <c r="E20" s="3" t="s">
        <v>46</v>
      </c>
      <c r="F20" s="6" t="s">
        <v>26</v>
      </c>
      <c r="G20" s="7">
        <v>8.75</v>
      </c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:G22"/>
  <sheetViews>
    <sheetView workbookViewId="0">
      <selection activeCell="A23" sqref="A23"/>
    </sheetView>
  </sheetViews>
  <sheetFormatPr defaultRowHeight="15"/>
  <cols>
    <col min="1" max="1" width="36.7109375" style="2" customWidth="1"/>
    <col min="2" max="2" width="36.5703125" style="1" customWidth="1"/>
    <col min="3" max="3" width="36.42578125" style="1" customWidth="1"/>
    <col min="4" max="4" width="27.28515625" style="1" customWidth="1"/>
    <col min="5" max="5" width="26.7109375" bestFit="1" customWidth="1"/>
  </cols>
  <sheetData>
    <row r="1" spans="1:7">
      <c r="A1" s="3">
        <v>149</v>
      </c>
      <c r="B1" s="4" t="s">
        <v>47</v>
      </c>
      <c r="C1" s="4" t="s">
        <v>48</v>
      </c>
      <c r="D1" s="5" t="s">
        <v>49</v>
      </c>
      <c r="E1" s="3" t="s">
        <v>46</v>
      </c>
      <c r="F1" s="6" t="s">
        <v>26</v>
      </c>
      <c r="G1" s="7">
        <v>8.68</v>
      </c>
    </row>
    <row r="2" spans="1:7">
      <c r="A2" s="3">
        <v>140</v>
      </c>
      <c r="B2" s="4" t="s">
        <v>50</v>
      </c>
      <c r="C2" s="4" t="s">
        <v>51</v>
      </c>
      <c r="D2" s="5" t="str">
        <f>HYPERLINK("mailto:wdalmeida@live.com","wdalmeida@live.com")</f>
        <v>wdalmeida@live.com</v>
      </c>
      <c r="E2" s="3" t="s">
        <v>21</v>
      </c>
      <c r="F2" s="6" t="s">
        <v>26</v>
      </c>
      <c r="G2" s="7">
        <v>8.66</v>
      </c>
    </row>
    <row r="3" spans="1:7">
      <c r="A3" s="3">
        <v>245</v>
      </c>
      <c r="B3" s="4" t="s">
        <v>52</v>
      </c>
      <c r="C3" s="4" t="s">
        <v>53</v>
      </c>
      <c r="D3" s="5" t="s">
        <v>54</v>
      </c>
      <c r="E3" s="3" t="s">
        <v>34</v>
      </c>
      <c r="F3" s="6" t="s">
        <v>26</v>
      </c>
      <c r="G3" s="7">
        <v>8.6</v>
      </c>
    </row>
    <row r="4" spans="1:7">
      <c r="A4" s="3">
        <v>222</v>
      </c>
      <c r="B4" s="4" t="s">
        <v>55</v>
      </c>
      <c r="C4" s="4" t="s">
        <v>56</v>
      </c>
      <c r="D4" s="5" t="s">
        <v>57</v>
      </c>
      <c r="E4" s="3" t="s">
        <v>21</v>
      </c>
      <c r="F4" s="6" t="s">
        <v>26</v>
      </c>
      <c r="G4" s="7">
        <v>8.59</v>
      </c>
    </row>
    <row r="5" spans="1:7">
      <c r="A5" s="3">
        <v>17</v>
      </c>
      <c r="B5" s="4" t="s">
        <v>58</v>
      </c>
      <c r="C5" s="4" t="s">
        <v>59</v>
      </c>
      <c r="D5" s="5" t="str">
        <f>HYPERLINK("mailto:adervanio_2010@hotmail.com","adervanio_2010@hotmail.com")</f>
        <v>adervanio_2010@hotmail.com</v>
      </c>
      <c r="E5" s="3" t="s">
        <v>21</v>
      </c>
      <c r="F5" s="6" t="s">
        <v>26</v>
      </c>
      <c r="G5" s="7">
        <v>8.58</v>
      </c>
    </row>
    <row r="6" spans="1:7">
      <c r="A6" s="8">
        <v>213</v>
      </c>
      <c r="B6" s="9" t="s">
        <v>60</v>
      </c>
      <c r="C6" s="9" t="s">
        <v>61</v>
      </c>
      <c r="D6" s="10" t="s">
        <v>62</v>
      </c>
      <c r="E6" s="8" t="s">
        <v>63</v>
      </c>
      <c r="F6" s="11" t="s">
        <v>26</v>
      </c>
      <c r="G6" s="12">
        <v>8.58</v>
      </c>
    </row>
    <row r="7" spans="1:7">
      <c r="A7" s="3">
        <v>206</v>
      </c>
      <c r="B7" s="4" t="s">
        <v>64</v>
      </c>
      <c r="C7" s="4" t="s">
        <v>65</v>
      </c>
      <c r="D7" s="5" t="s">
        <v>66</v>
      </c>
      <c r="E7" s="3" t="s">
        <v>67</v>
      </c>
      <c r="F7" s="6" t="s">
        <v>26</v>
      </c>
      <c r="G7" s="7">
        <v>8.56</v>
      </c>
    </row>
    <row r="8" spans="1:7">
      <c r="A8" s="3">
        <v>147</v>
      </c>
      <c r="B8" s="4" t="s">
        <v>68</v>
      </c>
      <c r="C8" s="4" t="s">
        <v>69</v>
      </c>
      <c r="D8" s="5" t="s">
        <v>70</v>
      </c>
      <c r="E8" s="3" t="s">
        <v>71</v>
      </c>
      <c r="F8" s="6" t="s">
        <v>26</v>
      </c>
      <c r="G8" s="7">
        <v>8.5500000000000007</v>
      </c>
    </row>
    <row r="9" spans="1:7">
      <c r="A9" s="3">
        <v>39</v>
      </c>
      <c r="B9" s="4" t="s">
        <v>72</v>
      </c>
      <c r="C9" s="4" t="s">
        <v>73</v>
      </c>
      <c r="D9" s="5" t="str">
        <f>HYPERLINK("mailto:igor-inn@hotmail.com","igor-inn@hotmail.com")</f>
        <v>igor-inn@hotmail.com</v>
      </c>
      <c r="E9" s="3" t="s">
        <v>74</v>
      </c>
      <c r="F9" s="6" t="s">
        <v>26</v>
      </c>
      <c r="G9" s="7">
        <v>8.5399999999999991</v>
      </c>
    </row>
    <row r="10" spans="1:7">
      <c r="A10" s="8">
        <v>169</v>
      </c>
      <c r="B10" s="9" t="s">
        <v>75</v>
      </c>
      <c r="C10" s="9" t="s">
        <v>76</v>
      </c>
      <c r="D10" s="10" t="str">
        <f>HYPERLINK("mailto:layla_raissa26@hotmail.com","layla_raissa26@hotmail.com")</f>
        <v>layla_raissa26@hotmail.com</v>
      </c>
      <c r="E10" s="8" t="s">
        <v>77</v>
      </c>
      <c r="F10" s="11" t="s">
        <v>26</v>
      </c>
      <c r="G10" s="12">
        <v>8.49</v>
      </c>
    </row>
    <row r="11" spans="1:7">
      <c r="A11" s="3">
        <v>204</v>
      </c>
      <c r="B11" s="4" t="s">
        <v>78</v>
      </c>
      <c r="C11" s="4" t="s">
        <v>79</v>
      </c>
      <c r="D11" s="5" t="s">
        <v>80</v>
      </c>
      <c r="E11" s="3" t="s">
        <v>21</v>
      </c>
      <c r="F11" s="6" t="s">
        <v>26</v>
      </c>
      <c r="G11" s="7">
        <v>8.49</v>
      </c>
    </row>
    <row r="12" spans="1:7">
      <c r="A12" s="3">
        <v>110</v>
      </c>
      <c r="B12" s="4" t="s">
        <v>81</v>
      </c>
      <c r="C12" s="4" t="s">
        <v>82</v>
      </c>
      <c r="D12" s="5" t="str">
        <f>HYPERLINK("mailto:bruliramos@hotmail.com","bruliramos@hotmail.com")</f>
        <v>bruliramos@hotmail.com</v>
      </c>
      <c r="E12" s="3" t="s">
        <v>83</v>
      </c>
      <c r="F12" s="6" t="s">
        <v>26</v>
      </c>
      <c r="G12" s="7">
        <v>8.4600000000000009</v>
      </c>
    </row>
    <row r="13" spans="1:7">
      <c r="A13" s="3">
        <v>155</v>
      </c>
      <c r="B13" s="4" t="s">
        <v>246</v>
      </c>
      <c r="C13" s="4" t="s">
        <v>247</v>
      </c>
      <c r="D13" s="5" t="str">
        <f>HYPERLINK("mailto:d7.andrade@gmail.com","d7.andrade@gmail.com")</f>
        <v>d7.andrade@gmail.com</v>
      </c>
      <c r="E13" s="3" t="s">
        <v>46</v>
      </c>
      <c r="F13" s="6" t="s">
        <v>26</v>
      </c>
      <c r="G13" s="7">
        <v>7.35</v>
      </c>
    </row>
    <row r="14" spans="1:7">
      <c r="A14" s="3">
        <v>43</v>
      </c>
      <c r="B14" s="4" t="s">
        <v>248</v>
      </c>
      <c r="C14" s="4" t="s">
        <v>249</v>
      </c>
      <c r="D14" s="5" t="str">
        <f>HYPERLINK("mailto:janasousa.ju@gmail.com","janasousa.ju@gmail.com")</f>
        <v>janasousa.ju@gmail.com</v>
      </c>
      <c r="E14" s="3" t="s">
        <v>21</v>
      </c>
      <c r="F14" s="6" t="s">
        <v>26</v>
      </c>
      <c r="G14" s="7">
        <v>7.32</v>
      </c>
    </row>
    <row r="15" spans="1:7">
      <c r="A15" s="8">
        <v>114</v>
      </c>
      <c r="B15" s="9" t="s">
        <v>250</v>
      </c>
      <c r="C15" s="9" t="s">
        <v>251</v>
      </c>
      <c r="D15" s="10" t="str">
        <f>HYPERLINK("mailto:mgm92.gomes@hotmail.com","mgm92.gomes@hotmail.com")</f>
        <v>mgm92.gomes@hotmail.com</v>
      </c>
      <c r="E15" s="8"/>
      <c r="F15" s="11" t="s">
        <v>26</v>
      </c>
      <c r="G15" s="12">
        <v>7.31</v>
      </c>
    </row>
    <row r="16" spans="1:7">
      <c r="A16" s="3">
        <v>57</v>
      </c>
      <c r="B16" s="4" t="s">
        <v>252</v>
      </c>
      <c r="C16" s="4" t="s">
        <v>253</v>
      </c>
      <c r="D16" s="5" t="str">
        <f>HYPERLINK("mailto:marry-angela23@hotmail.com","marry-angela23@hotmail.com")</f>
        <v>marry-angela23@hotmail.com</v>
      </c>
      <c r="E16" s="3" t="s">
        <v>254</v>
      </c>
      <c r="F16" s="6" t="s">
        <v>26</v>
      </c>
      <c r="G16" s="7">
        <v>7.3</v>
      </c>
    </row>
    <row r="17" spans="1:7">
      <c r="A17"/>
      <c r="B17"/>
      <c r="C17"/>
      <c r="D17"/>
    </row>
    <row r="18" spans="1:7">
      <c r="A18" s="3">
        <v>62</v>
      </c>
      <c r="B18" s="4" t="s">
        <v>257</v>
      </c>
      <c r="C18" s="4" t="s">
        <v>258</v>
      </c>
      <c r="D18" s="5" t="str">
        <f>HYPERLINK("mailto:soyus_brasil@hotmail.com","soyus_brasil@hotmail.com")</f>
        <v>soyus_brasil@hotmail.com</v>
      </c>
      <c r="E18" s="3" t="s">
        <v>46</v>
      </c>
      <c r="F18" s="6" t="s">
        <v>26</v>
      </c>
      <c r="G18" s="7">
        <v>7.25</v>
      </c>
    </row>
    <row r="19" spans="1:7">
      <c r="A19"/>
      <c r="B19"/>
      <c r="C19"/>
      <c r="D19"/>
    </row>
    <row r="20" spans="1:7">
      <c r="A20" s="3">
        <v>128</v>
      </c>
      <c r="B20" s="4" t="s">
        <v>260</v>
      </c>
      <c r="C20" s="4" t="s">
        <v>261</v>
      </c>
      <c r="D20" s="5" t="s">
        <v>262</v>
      </c>
      <c r="E20" s="3" t="s">
        <v>263</v>
      </c>
      <c r="F20" s="6" t="s">
        <v>26</v>
      </c>
      <c r="G20" s="7">
        <v>7.19</v>
      </c>
    </row>
    <row r="21" spans="1:7">
      <c r="A21" s="3">
        <v>6</v>
      </c>
      <c r="B21" s="4" t="s">
        <v>264</v>
      </c>
      <c r="C21" s="4" t="s">
        <v>265</v>
      </c>
      <c r="D21" s="5" t="str">
        <f>HYPERLINK("mailto:lucas-tecnologoambiental@hotmail.com","lucas-tecnologoambiental@hotmail.com")</f>
        <v>lucas-tecnologoambiental@hotmail.com</v>
      </c>
      <c r="E21" s="3" t="s">
        <v>46</v>
      </c>
      <c r="F21" s="6" t="s">
        <v>26</v>
      </c>
      <c r="G21" s="7">
        <v>7.17</v>
      </c>
    </row>
    <row r="22" spans="1:7">
      <c r="A22" s="3">
        <v>183</v>
      </c>
      <c r="B22" s="4" t="s">
        <v>266</v>
      </c>
      <c r="C22" s="4" t="s">
        <v>267</v>
      </c>
      <c r="D22" s="5" t="s">
        <v>268</v>
      </c>
      <c r="E22" s="3" t="s">
        <v>19</v>
      </c>
      <c r="F22" s="6" t="s">
        <v>26</v>
      </c>
      <c r="G22" s="7">
        <v>7.17</v>
      </c>
    </row>
  </sheetData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>
  <dimension ref="A1:G21"/>
  <sheetViews>
    <sheetView workbookViewId="0">
      <selection sqref="A1:A21"/>
    </sheetView>
  </sheetViews>
  <sheetFormatPr defaultRowHeight="15"/>
  <cols>
    <col min="1" max="1" width="36.7109375" style="1" customWidth="1"/>
    <col min="2" max="2" width="36.42578125" style="1" customWidth="1"/>
    <col min="3" max="3" width="13.7109375" bestFit="1" customWidth="1"/>
    <col min="4" max="4" width="32.42578125" bestFit="1" customWidth="1"/>
    <col min="5" max="5" width="26.7109375" bestFit="1" customWidth="1"/>
    <col min="6" max="6" width="10.28515625" bestFit="1" customWidth="1"/>
  </cols>
  <sheetData>
    <row r="1" spans="1:7">
      <c r="A1" s="3">
        <v>186</v>
      </c>
      <c r="B1" s="4" t="s">
        <v>84</v>
      </c>
      <c r="C1" s="4" t="s">
        <v>85</v>
      </c>
      <c r="D1" s="5" t="s">
        <v>86</v>
      </c>
      <c r="E1" s="3" t="s">
        <v>46</v>
      </c>
      <c r="F1" s="6" t="s">
        <v>26</v>
      </c>
      <c r="G1" s="7">
        <v>8.43</v>
      </c>
    </row>
    <row r="2" spans="1:7">
      <c r="A2" s="3">
        <v>41</v>
      </c>
      <c r="B2" s="4" t="s">
        <v>87</v>
      </c>
      <c r="C2" s="4" t="s">
        <v>88</v>
      </c>
      <c r="D2" s="5" t="str">
        <f>HYPERLINK("mailto:fabio-b.canuto@hotmail.com","fabio-b.canuto@hotmail.com")</f>
        <v>fabio-b.canuto@hotmail.com</v>
      </c>
      <c r="E2" s="3" t="s">
        <v>89</v>
      </c>
      <c r="F2" s="6" t="s">
        <v>26</v>
      </c>
      <c r="G2" s="7">
        <v>8.3800000000000008</v>
      </c>
    </row>
    <row r="3" spans="1:7">
      <c r="A3" s="3">
        <v>205</v>
      </c>
      <c r="B3" s="4" t="s">
        <v>90</v>
      </c>
      <c r="C3" s="4" t="s">
        <v>91</v>
      </c>
      <c r="D3" s="5" t="s">
        <v>92</v>
      </c>
      <c r="E3" s="3" t="s">
        <v>93</v>
      </c>
      <c r="F3" s="6" t="s">
        <v>26</v>
      </c>
      <c r="G3" s="7">
        <v>8.3800000000000008</v>
      </c>
    </row>
    <row r="4" spans="1:7">
      <c r="A4" s="3">
        <v>104</v>
      </c>
      <c r="B4" s="4" t="s">
        <v>94</v>
      </c>
      <c r="C4" s="4" t="s">
        <v>95</v>
      </c>
      <c r="D4" s="5" t="str">
        <f>HYPERLINK("mailto:gigifernandasantana@gmail.com","gigifernandasantana@gmail.com")</f>
        <v>gigifernandasantana@gmail.com</v>
      </c>
      <c r="E4" s="3" t="s">
        <v>19</v>
      </c>
      <c r="F4" s="6" t="s">
        <v>26</v>
      </c>
      <c r="G4" s="7">
        <v>8.3699999999999992</v>
      </c>
    </row>
    <row r="5" spans="1:7">
      <c r="A5" s="3">
        <v>54</v>
      </c>
      <c r="B5" s="4" t="s">
        <v>96</v>
      </c>
      <c r="C5" s="4" t="s">
        <v>97</v>
      </c>
      <c r="D5" s="5" t="str">
        <f>HYPERLINK("mailto:veronica_vieira16@hotmail.com","veronica_vieira16@hotmail.com")</f>
        <v>veronica_vieira16@hotmail.com</v>
      </c>
      <c r="E5" s="3" t="s">
        <v>34</v>
      </c>
      <c r="F5" s="6" t="s">
        <v>26</v>
      </c>
      <c r="G5" s="7">
        <v>8.36</v>
      </c>
    </row>
    <row r="6" spans="1:7">
      <c r="A6" s="3">
        <v>130</v>
      </c>
      <c r="B6" s="4" t="s">
        <v>98</v>
      </c>
      <c r="C6" s="4" t="s">
        <v>99</v>
      </c>
      <c r="D6" s="5" t="s">
        <v>100</v>
      </c>
      <c r="E6" s="3" t="s">
        <v>19</v>
      </c>
      <c r="F6" s="6" t="s">
        <v>26</v>
      </c>
      <c r="G6" s="7">
        <v>8.2899999999999991</v>
      </c>
    </row>
    <row r="7" spans="1:7">
      <c r="A7" s="3">
        <v>243</v>
      </c>
      <c r="B7" s="4" t="s">
        <v>101</v>
      </c>
      <c r="C7" s="4" t="s">
        <v>102</v>
      </c>
      <c r="D7" s="5" t="s">
        <v>103</v>
      </c>
      <c r="E7" s="3" t="s">
        <v>74</v>
      </c>
      <c r="F7" s="6" t="s">
        <v>26</v>
      </c>
      <c r="G7" s="7">
        <v>8.26</v>
      </c>
    </row>
    <row r="8" spans="1:7">
      <c r="A8" s="3">
        <v>98</v>
      </c>
      <c r="B8" s="4" t="s">
        <v>104</v>
      </c>
      <c r="C8" s="4" t="s">
        <v>105</v>
      </c>
      <c r="D8" s="5" t="str">
        <f>HYPERLINK("mailto:klismaikldifs@hotmail.com","klismaikldifs@hotmail.com")</f>
        <v>klismaikldifs@hotmail.com</v>
      </c>
      <c r="E8" s="3" t="s">
        <v>21</v>
      </c>
      <c r="F8" s="6" t="s">
        <v>26</v>
      </c>
      <c r="G8" s="7">
        <v>8.23</v>
      </c>
    </row>
    <row r="9" spans="1:7">
      <c r="A9" s="3">
        <v>94</v>
      </c>
      <c r="B9" s="4" t="s">
        <v>106</v>
      </c>
      <c r="C9" s="4" t="s">
        <v>107</v>
      </c>
      <c r="D9" s="5" t="str">
        <f>HYPERLINK("mailto:aline-s-passos@hotmail.com","aline-s-passos@hotmail.com")</f>
        <v>aline-s-passos@hotmail.com</v>
      </c>
      <c r="E9" s="3" t="s">
        <v>21</v>
      </c>
      <c r="F9" s="6" t="s">
        <v>26</v>
      </c>
      <c r="G9" s="7">
        <v>8.2200000000000006</v>
      </c>
    </row>
    <row r="10" spans="1:7">
      <c r="A10" s="3">
        <v>99</v>
      </c>
      <c r="B10" s="4" t="s">
        <v>108</v>
      </c>
      <c r="C10" s="4" t="s">
        <v>109</v>
      </c>
      <c r="D10" s="5" t="str">
        <f>HYPERLINK("mailto:isis652010@hotmail.com","isis652010@hotmail.com")</f>
        <v>isis652010@hotmail.com</v>
      </c>
      <c r="E10" s="3" t="s">
        <v>46</v>
      </c>
      <c r="F10" s="6" t="s">
        <v>26</v>
      </c>
      <c r="G10" s="7">
        <v>8.2200000000000006</v>
      </c>
    </row>
    <row r="11" spans="1:7">
      <c r="A11" s="3">
        <v>18</v>
      </c>
      <c r="B11" s="4" t="s">
        <v>110</v>
      </c>
      <c r="C11" s="4" t="s">
        <v>111</v>
      </c>
      <c r="D11" s="5" t="str">
        <f>HYPERLINK("mailto:ivan-aracaju@hotmail.com","ivan-aracaju@hotmail.com")</f>
        <v>ivan-aracaju@hotmail.com</v>
      </c>
      <c r="E11" s="3" t="s">
        <v>112</v>
      </c>
      <c r="F11" s="6" t="s">
        <v>26</v>
      </c>
      <c r="G11" s="7">
        <v>8.2100000000000009</v>
      </c>
    </row>
    <row r="12" spans="1:7">
      <c r="A12" s="3">
        <v>65</v>
      </c>
      <c r="B12" s="4" t="s">
        <v>113</v>
      </c>
      <c r="C12" s="4" t="s">
        <v>114</v>
      </c>
      <c r="D12" s="5" t="str">
        <f>HYPERLINK("mailto:leonardodsandrade@gmail.com","leonardodsandrade@gmail.com")</f>
        <v>leonardodsandrade@gmail.com</v>
      </c>
      <c r="E12" s="3" t="s">
        <v>115</v>
      </c>
      <c r="F12" s="6" t="s">
        <v>26</v>
      </c>
      <c r="G12" s="7">
        <v>8.1999999999999993</v>
      </c>
    </row>
    <row r="13" spans="1:7">
      <c r="A13" s="3">
        <v>67</v>
      </c>
      <c r="B13" s="4" t="s">
        <v>116</v>
      </c>
      <c r="C13" s="4" t="s">
        <v>117</v>
      </c>
      <c r="D13" s="5" t="str">
        <f>HYPERLINK("mailto:clevertongeografia@hotmail.com","clevertongeografia@hotmail.com")</f>
        <v>clevertongeografia@hotmail.com</v>
      </c>
      <c r="E13" s="3" t="s">
        <v>46</v>
      </c>
      <c r="F13" s="6" t="s">
        <v>26</v>
      </c>
      <c r="G13" s="7">
        <v>8.14</v>
      </c>
    </row>
    <row r="14" spans="1:7">
      <c r="A14" s="3">
        <v>148</v>
      </c>
      <c r="B14" s="4" t="s">
        <v>118</v>
      </c>
      <c r="C14" s="4" t="s">
        <v>119</v>
      </c>
      <c r="D14" s="5" t="s">
        <v>120</v>
      </c>
      <c r="E14" s="3" t="s">
        <v>71</v>
      </c>
      <c r="F14" s="6" t="s">
        <v>26</v>
      </c>
      <c r="G14" s="7">
        <v>8.14</v>
      </c>
    </row>
    <row r="15" spans="1:7">
      <c r="A15" s="13"/>
      <c r="B15" s="14"/>
      <c r="C15" s="14"/>
      <c r="D15" s="15"/>
      <c r="E15" s="13"/>
      <c r="F15" s="16"/>
      <c r="G15" s="17"/>
    </row>
    <row r="16" spans="1:7">
      <c r="A16" s="3">
        <v>131</v>
      </c>
      <c r="B16" s="4" t="s">
        <v>126</v>
      </c>
      <c r="C16" s="4" t="s">
        <v>127</v>
      </c>
      <c r="D16" s="5" t="s">
        <v>128</v>
      </c>
      <c r="E16" s="3" t="s">
        <v>19</v>
      </c>
      <c r="F16" s="6" t="s">
        <v>26</v>
      </c>
      <c r="G16" s="7">
        <v>8.1300000000000008</v>
      </c>
    </row>
    <row r="17" spans="1:7">
      <c r="A17" s="8">
        <v>123</v>
      </c>
      <c r="B17" s="9" t="s">
        <v>129</v>
      </c>
      <c r="C17" s="9" t="s">
        <v>130</v>
      </c>
      <c r="D17" s="10" t="str">
        <f>HYPERLINK("mailto:rafphaelmais@hotmail.com","rafphaelmais@hotmail.com")</f>
        <v>rafphaelmais@hotmail.com</v>
      </c>
      <c r="E17" s="8"/>
      <c r="F17" s="11" t="s">
        <v>26</v>
      </c>
      <c r="G17" s="12">
        <v>8.0399999999999991</v>
      </c>
    </row>
    <row r="18" spans="1:7">
      <c r="A18" s="3">
        <v>235</v>
      </c>
      <c r="B18" s="4" t="s">
        <v>131</v>
      </c>
      <c r="C18" s="4" t="s">
        <v>132</v>
      </c>
      <c r="D18" s="5" t="s">
        <v>133</v>
      </c>
      <c r="E18" s="3" t="s">
        <v>19</v>
      </c>
      <c r="F18" s="6" t="s">
        <v>26</v>
      </c>
      <c r="G18" s="7">
        <v>8.0399999999999991</v>
      </c>
    </row>
    <row r="19" spans="1:7">
      <c r="A19" s="3">
        <v>30</v>
      </c>
      <c r="B19" s="4" t="s">
        <v>134</v>
      </c>
      <c r="C19" s="4" t="s">
        <v>135</v>
      </c>
      <c r="D19" s="5" t="str">
        <f>HYPERLINK("mailto:eduardomchaves@outlook.com","eduardomchaves@outlook.com")</f>
        <v>eduardomchaves@outlook.com</v>
      </c>
      <c r="E19" s="3" t="s">
        <v>19</v>
      </c>
      <c r="F19" s="6" t="s">
        <v>26</v>
      </c>
      <c r="G19" s="7">
        <v>8.0299999999999994</v>
      </c>
    </row>
    <row r="20" spans="1:7">
      <c r="A20" s="3">
        <v>111</v>
      </c>
      <c r="B20" s="4" t="s">
        <v>136</v>
      </c>
      <c r="C20" s="4" t="s">
        <v>137</v>
      </c>
      <c r="D20" s="5" t="str">
        <f>HYPERLINK("mailto:sisleys2@hotmail.com","sisleys2@hotmail.com")</f>
        <v>sisleys2@hotmail.com</v>
      </c>
      <c r="E20" s="3" t="s">
        <v>74</v>
      </c>
      <c r="F20" s="6" t="s">
        <v>26</v>
      </c>
      <c r="G20" s="7">
        <v>8.0299999999999994</v>
      </c>
    </row>
    <row r="21" spans="1:7">
      <c r="A21" s="3">
        <v>82</v>
      </c>
      <c r="B21" s="4" t="s">
        <v>138</v>
      </c>
      <c r="C21" s="4" t="s">
        <v>139</v>
      </c>
      <c r="D21" s="5" t="str">
        <f>HYPERLINK("mailto:eluanealexia@hotmail.com","eluanealexia@hotmail.com")</f>
        <v>eluanealexia@hotmail.com</v>
      </c>
      <c r="E21" s="3" t="s">
        <v>19</v>
      </c>
      <c r="F21" s="6" t="s">
        <v>26</v>
      </c>
      <c r="G21" s="7">
        <v>8.02</v>
      </c>
    </row>
  </sheetData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>
  <dimension ref="A2:G22"/>
  <sheetViews>
    <sheetView workbookViewId="0">
      <selection activeCell="B26" sqref="B26"/>
    </sheetView>
  </sheetViews>
  <sheetFormatPr defaultRowHeight="15"/>
  <cols>
    <col min="1" max="1" width="36.5703125" style="1" customWidth="1"/>
    <col min="2" max="3" width="27.42578125" style="1" customWidth="1"/>
    <col min="4" max="4" width="31.28515625" bestFit="1" customWidth="1"/>
    <col min="5" max="5" width="22.28515625" bestFit="1" customWidth="1"/>
    <col min="6" max="6" width="12.5703125" customWidth="1"/>
  </cols>
  <sheetData>
    <row r="2" spans="1:7">
      <c r="A2" s="3">
        <v>45</v>
      </c>
      <c r="B2" s="4" t="s">
        <v>140</v>
      </c>
      <c r="C2" s="4" t="s">
        <v>141</v>
      </c>
      <c r="D2" s="4" t="str">
        <f>HYPERLINK("mailto:vdc.ge@hotmail.com","vdc.ge@hotmail.com")</f>
        <v>vdc.ge@hotmail.com</v>
      </c>
      <c r="E2" s="3" t="s">
        <v>46</v>
      </c>
      <c r="F2" s="6" t="s">
        <v>26</v>
      </c>
      <c r="G2" s="7">
        <v>8</v>
      </c>
    </row>
    <row r="3" spans="1:7">
      <c r="A3" s="3">
        <v>47</v>
      </c>
      <c r="B3" s="4" t="s">
        <v>142</v>
      </c>
      <c r="C3" s="4" t="s">
        <v>143</v>
      </c>
      <c r="D3" s="5" t="str">
        <f>HYPERLINK("mailto:ericksilvagomes@hotmail.com","ericksilvagomes@hotmail.com")</f>
        <v>ericksilvagomes@hotmail.com</v>
      </c>
      <c r="E3" s="3" t="s">
        <v>144</v>
      </c>
      <c r="F3" s="6" t="s">
        <v>26</v>
      </c>
      <c r="G3" s="7">
        <v>8</v>
      </c>
    </row>
    <row r="4" spans="1:7">
      <c r="A4" s="3">
        <v>92</v>
      </c>
      <c r="B4" s="4" t="s">
        <v>145</v>
      </c>
      <c r="C4" s="4" t="s">
        <v>146</v>
      </c>
      <c r="D4" s="5" t="str">
        <f>HYPERLINK("mailto:aquinotricolor@hotmail.com","aquinotricolor@hotmail.com")</f>
        <v>aquinotricolor@hotmail.com</v>
      </c>
      <c r="E4" s="3" t="s">
        <v>147</v>
      </c>
      <c r="F4" s="6" t="s">
        <v>26</v>
      </c>
      <c r="G4" s="7">
        <v>8</v>
      </c>
    </row>
    <row r="5" spans="1:7">
      <c r="A5" s="3">
        <v>44</v>
      </c>
      <c r="B5" s="4" t="s">
        <v>148</v>
      </c>
      <c r="C5" s="4" t="s">
        <v>149</v>
      </c>
      <c r="D5" s="5" t="str">
        <f>HYPERLINK("mailto:giordanysantana@bol.com.br","giordanysantana@bol.com.br")</f>
        <v>giordanysantana@bol.com.br</v>
      </c>
      <c r="E5" s="3" t="s">
        <v>21</v>
      </c>
      <c r="F5" s="6" t="s">
        <v>26</v>
      </c>
      <c r="G5" s="7">
        <v>7.99</v>
      </c>
    </row>
    <row r="6" spans="1:7">
      <c r="A6" s="3">
        <v>211</v>
      </c>
      <c r="B6" s="4" t="s">
        <v>150</v>
      </c>
      <c r="C6" s="4" t="s">
        <v>151</v>
      </c>
      <c r="D6" s="5" t="s">
        <v>152</v>
      </c>
      <c r="E6" s="3" t="s">
        <v>153</v>
      </c>
      <c r="F6" s="6" t="s">
        <v>26</v>
      </c>
      <c r="G6" s="7">
        <v>7.98</v>
      </c>
    </row>
    <row r="7" spans="1:7">
      <c r="A7" s="3">
        <v>9</v>
      </c>
      <c r="B7" s="4" t="s">
        <v>154</v>
      </c>
      <c r="C7" s="4" t="s">
        <v>155</v>
      </c>
      <c r="D7" s="5" t="str">
        <f>HYPERLINK("mailto:rabelogabrielgama@hotmail.com","rabelogabrielgama@hotmail.com")</f>
        <v>rabelogabrielgama@hotmail.com</v>
      </c>
      <c r="E7" s="3" t="s">
        <v>19</v>
      </c>
      <c r="F7" s="6" t="s">
        <v>26</v>
      </c>
      <c r="G7" s="7">
        <v>7.97</v>
      </c>
    </row>
    <row r="8" spans="1:7">
      <c r="A8" s="3">
        <v>86</v>
      </c>
      <c r="B8" s="4" t="s">
        <v>156</v>
      </c>
      <c r="C8" s="4" t="s">
        <v>157</v>
      </c>
      <c r="D8" s="5" t="str">
        <f>HYPERLINK("mailto:windila_14@hotmail.com","windila_14@hotmail.com")</f>
        <v>windila_14@hotmail.com</v>
      </c>
      <c r="E8" s="3" t="s">
        <v>144</v>
      </c>
      <c r="F8" s="6" t="s">
        <v>26</v>
      </c>
      <c r="G8" s="7">
        <v>7.97</v>
      </c>
    </row>
    <row r="9" spans="1:7">
      <c r="A9" s="3">
        <v>56</v>
      </c>
      <c r="B9" s="4" t="s">
        <v>158</v>
      </c>
      <c r="C9" s="4" t="s">
        <v>159</v>
      </c>
      <c r="D9" s="5" t="str">
        <f>HYPERLINK("mailto:icaro.angeloss@hotmail.com","icaro.angeloss@hotmail.com")</f>
        <v>icaro.angeloss@hotmail.com</v>
      </c>
      <c r="E9" s="3" t="s">
        <v>160</v>
      </c>
      <c r="F9" s="6" t="s">
        <v>26</v>
      </c>
      <c r="G9" s="7">
        <v>7.95</v>
      </c>
    </row>
    <row r="10" spans="1:7">
      <c r="A10" s="3">
        <v>242</v>
      </c>
      <c r="B10" s="4" t="s">
        <v>161</v>
      </c>
      <c r="C10" s="4" t="s">
        <v>162</v>
      </c>
      <c r="D10" s="5" t="s">
        <v>163</v>
      </c>
      <c r="E10" s="3" t="s">
        <v>153</v>
      </c>
      <c r="F10" s="6" t="s">
        <v>26</v>
      </c>
      <c r="G10" s="7">
        <v>7.95</v>
      </c>
    </row>
    <row r="11" spans="1:7">
      <c r="A11" s="3">
        <v>231</v>
      </c>
      <c r="B11" s="4" t="s">
        <v>164</v>
      </c>
      <c r="C11" s="4" t="s">
        <v>165</v>
      </c>
      <c r="D11" s="5" t="s">
        <v>166</v>
      </c>
      <c r="E11" s="3" t="s">
        <v>153</v>
      </c>
      <c r="F11" s="6" t="s">
        <v>26</v>
      </c>
      <c r="G11" s="7">
        <v>7.9</v>
      </c>
    </row>
    <row r="12" spans="1:7">
      <c r="A12" s="3">
        <v>120</v>
      </c>
      <c r="B12" s="4" t="s">
        <v>167</v>
      </c>
      <c r="C12" s="4" t="s">
        <v>168</v>
      </c>
      <c r="D12" s="5" t="str">
        <f>HYPERLINK("mailto:tmatheus10@hotmail.com","tmatheus10@hotmail.com")</f>
        <v>tmatheus10@hotmail.com</v>
      </c>
      <c r="E12" s="3" t="s">
        <v>21</v>
      </c>
      <c r="F12" s="6" t="s">
        <v>26</v>
      </c>
      <c r="G12" s="7">
        <v>7.86</v>
      </c>
    </row>
    <row r="13" spans="1:7">
      <c r="A13" s="3">
        <v>202</v>
      </c>
      <c r="B13" s="4" t="s">
        <v>169</v>
      </c>
      <c r="C13" s="4" t="s">
        <v>170</v>
      </c>
      <c r="D13" s="5" t="s">
        <v>171</v>
      </c>
      <c r="E13" s="3" t="s">
        <v>19</v>
      </c>
      <c r="F13" s="6" t="s">
        <v>26</v>
      </c>
      <c r="G13" s="7">
        <v>7.86</v>
      </c>
    </row>
    <row r="14" spans="1:7">
      <c r="A14" s="3">
        <v>116</v>
      </c>
      <c r="B14" s="4" t="s">
        <v>172</v>
      </c>
      <c r="C14" s="4" t="s">
        <v>173</v>
      </c>
      <c r="D14" s="5" t="str">
        <f>HYPERLINK("mailto:pequena.se@hotmail.com","pequena.se@hotmail.com")</f>
        <v>pequena.se@hotmail.com</v>
      </c>
      <c r="E14" s="3" t="s">
        <v>21</v>
      </c>
      <c r="F14" s="6" t="s">
        <v>26</v>
      </c>
      <c r="G14" s="7">
        <v>7.84</v>
      </c>
    </row>
    <row r="15" spans="1:7">
      <c r="A15" s="3">
        <v>182</v>
      </c>
      <c r="B15" s="4" t="s">
        <v>174</v>
      </c>
      <c r="C15" s="4" t="s">
        <v>175</v>
      </c>
      <c r="D15" s="5" t="s">
        <v>176</v>
      </c>
      <c r="E15" s="3" t="s">
        <v>21</v>
      </c>
      <c r="F15" s="6" t="s">
        <v>26</v>
      </c>
      <c r="G15" s="7">
        <v>7.82</v>
      </c>
    </row>
    <row r="17" spans="1:7">
      <c r="A17" s="3">
        <v>23</v>
      </c>
      <c r="B17" s="4" t="s">
        <v>180</v>
      </c>
      <c r="C17" s="4" t="s">
        <v>181</v>
      </c>
      <c r="D17" s="5" t="str">
        <f>HYPERLINK("mailto:rafaela_bbg_ex@hotmail.com","rafaela_bbg_ex@hotmail.com")</f>
        <v>rafaela_bbg_ex@hotmail.com</v>
      </c>
      <c r="E17" s="3" t="s">
        <v>21</v>
      </c>
      <c r="F17" s="6" t="s">
        <v>26</v>
      </c>
      <c r="G17" s="7">
        <v>7.77</v>
      </c>
    </row>
    <row r="18" spans="1:7">
      <c r="A18" s="8">
        <v>168</v>
      </c>
      <c r="B18" s="9" t="s">
        <v>182</v>
      </c>
      <c r="C18" s="9" t="s">
        <v>183</v>
      </c>
      <c r="D18" s="10" t="str">
        <f>HYPERLINK("mailto:stephanerosa17@gmail.com","stephanerosa17@gmail.com")</f>
        <v>stephanerosa17@gmail.com</v>
      </c>
      <c r="E18" s="8" t="s">
        <v>184</v>
      </c>
      <c r="F18" s="11" t="s">
        <v>26</v>
      </c>
      <c r="G18" s="12">
        <v>7.76</v>
      </c>
    </row>
    <row r="19" spans="1:7">
      <c r="A19" s="3">
        <v>48</v>
      </c>
      <c r="B19" s="4" t="s">
        <v>188</v>
      </c>
      <c r="C19" s="4" t="s">
        <v>189</v>
      </c>
      <c r="D19" s="5" t="str">
        <f>HYPERLINK("mailto:ritabispo@live.com","ritabispo@live.com")</f>
        <v>ritabispo@live.com</v>
      </c>
      <c r="E19" s="3" t="s">
        <v>46</v>
      </c>
      <c r="F19" s="6" t="s">
        <v>26</v>
      </c>
      <c r="G19" s="7">
        <v>7.74</v>
      </c>
    </row>
    <row r="20" spans="1:7">
      <c r="A20" s="8">
        <v>87</v>
      </c>
      <c r="B20" s="9" t="s">
        <v>190</v>
      </c>
      <c r="C20" s="9" t="s">
        <v>191</v>
      </c>
      <c r="D20" s="10" t="str">
        <f>HYPERLINK("mailto:prpdossantos@bol.com","prpdossantos@bol.com")</f>
        <v>prpdossantos@bol.com</v>
      </c>
      <c r="E20" s="8" t="s">
        <v>192</v>
      </c>
      <c r="F20" s="11" t="s">
        <v>26</v>
      </c>
      <c r="G20" s="12">
        <v>7.72</v>
      </c>
    </row>
    <row r="21" spans="1:7">
      <c r="A21" s="3">
        <v>151</v>
      </c>
      <c r="B21" s="4" t="s">
        <v>193</v>
      </c>
      <c r="C21" s="4" t="s">
        <v>194</v>
      </c>
      <c r="D21" s="5" t="str">
        <f>HYPERLINK("mailto:tmelo_ferreira1.4@hotmail.com","tmelo_ferreira1.4@hotmail.com")</f>
        <v>tmelo_ferreira1.4@hotmail.com</v>
      </c>
      <c r="E21" s="3" t="s">
        <v>67</v>
      </c>
      <c r="F21" s="6" t="s">
        <v>26</v>
      </c>
      <c r="G21" s="7">
        <v>7.72</v>
      </c>
    </row>
    <row r="22" spans="1:7">
      <c r="A22" s="3">
        <v>37</v>
      </c>
      <c r="B22" s="4" t="s">
        <v>195</v>
      </c>
      <c r="C22" s="4" t="s">
        <v>196</v>
      </c>
      <c r="D22" s="5" t="str">
        <f>HYPERLINK("mailto:isanasto@gmail.com","isanasto@gmail.com")</f>
        <v>isanasto@gmail.com</v>
      </c>
      <c r="E22" s="3" t="s">
        <v>21</v>
      </c>
      <c r="F22" s="6" t="s">
        <v>26</v>
      </c>
      <c r="G22" s="7">
        <v>7.7</v>
      </c>
    </row>
  </sheetData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>
  <dimension ref="A5:G24"/>
  <sheetViews>
    <sheetView topLeftCell="A5" workbookViewId="0">
      <selection activeCell="A22" sqref="A22"/>
    </sheetView>
  </sheetViews>
  <sheetFormatPr defaultRowHeight="15"/>
  <cols>
    <col min="2" max="2" width="36.5703125" customWidth="1"/>
    <col min="3" max="3" width="20.42578125" customWidth="1"/>
    <col min="4" max="4" width="31.5703125" customWidth="1"/>
    <col min="5" max="5" width="19.85546875" customWidth="1"/>
    <col min="6" max="6" width="15.140625" customWidth="1"/>
  </cols>
  <sheetData>
    <row r="5" spans="1:7">
      <c r="A5" s="3">
        <v>179</v>
      </c>
      <c r="B5" s="4" t="s">
        <v>197</v>
      </c>
      <c r="C5" s="4" t="s">
        <v>198</v>
      </c>
      <c r="D5" s="5" t="s">
        <v>199</v>
      </c>
      <c r="E5" s="3" t="s">
        <v>74</v>
      </c>
      <c r="F5" s="6" t="s">
        <v>26</v>
      </c>
      <c r="G5" s="7">
        <v>7.7</v>
      </c>
    </row>
    <row r="6" spans="1:7">
      <c r="A6" s="3">
        <v>176</v>
      </c>
      <c r="B6" s="4" t="s">
        <v>200</v>
      </c>
      <c r="C6" s="4" t="s">
        <v>201</v>
      </c>
      <c r="D6" s="5" t="str">
        <f>HYPERLINK("mailto:karolinerocha10@hotmail.com","karolinerocha10@hotmail.com")</f>
        <v>karolinerocha10@hotmail.com</v>
      </c>
      <c r="E6" s="3" t="s">
        <v>19</v>
      </c>
      <c r="F6" s="6" t="s">
        <v>26</v>
      </c>
      <c r="G6" s="7">
        <v>7.69</v>
      </c>
    </row>
    <row r="7" spans="1:7">
      <c r="A7" s="3">
        <v>203</v>
      </c>
      <c r="B7" s="4" t="s">
        <v>202</v>
      </c>
      <c r="C7" s="4" t="s">
        <v>203</v>
      </c>
      <c r="D7" s="5" t="s">
        <v>204</v>
      </c>
      <c r="E7" s="3" t="s">
        <v>21</v>
      </c>
      <c r="F7" s="6" t="s">
        <v>26</v>
      </c>
      <c r="G7" s="7">
        <v>7.69</v>
      </c>
    </row>
    <row r="8" spans="1:7">
      <c r="A8" s="3">
        <v>81</v>
      </c>
      <c r="B8" s="4" t="s">
        <v>205</v>
      </c>
      <c r="C8" s="4" t="s">
        <v>206</v>
      </c>
      <c r="D8" s="5" t="str">
        <f>HYPERLINK("mailto:bruninha_costa2365@hotmail.com","bruninha_costa2365@hotmail.com")</f>
        <v>bruninha_costa2365@hotmail.com</v>
      </c>
      <c r="E8" s="3" t="s">
        <v>34</v>
      </c>
      <c r="F8" s="6" t="s">
        <v>26</v>
      </c>
      <c r="G8" s="7">
        <v>7.68</v>
      </c>
    </row>
    <row r="9" spans="1:7">
      <c r="A9" s="3">
        <v>36</v>
      </c>
      <c r="B9" s="4" t="s">
        <v>207</v>
      </c>
      <c r="C9" s="4" t="s">
        <v>208</v>
      </c>
      <c r="D9" s="5" t="str">
        <f>HYPERLINK("mailto:welintoncris@bol.com.br","welintoncris@bol.com.br")</f>
        <v>welintoncris@bol.com.br</v>
      </c>
      <c r="E9" s="3" t="s">
        <v>67</v>
      </c>
      <c r="F9" s="6" t="s">
        <v>26</v>
      </c>
      <c r="G9" s="7">
        <v>7.67</v>
      </c>
    </row>
    <row r="10" spans="1:7">
      <c r="A10" s="18">
        <v>71</v>
      </c>
      <c r="B10" s="19" t="s">
        <v>209</v>
      </c>
      <c r="C10" s="19" t="s">
        <v>210</v>
      </c>
      <c r="D10" s="19" t="str">
        <f>HYPERLINK("mailto:almeidains@gmail.com","almeidains@gmail.com")</f>
        <v>almeidains@gmail.com</v>
      </c>
      <c r="E10" s="3" t="s">
        <v>211</v>
      </c>
      <c r="F10" s="6" t="s">
        <v>26</v>
      </c>
      <c r="G10" s="7">
        <v>7.67</v>
      </c>
    </row>
    <row r="11" spans="1:7">
      <c r="A11" s="3">
        <v>143</v>
      </c>
      <c r="B11" s="4" t="s">
        <v>212</v>
      </c>
      <c r="C11" s="4" t="s">
        <v>213</v>
      </c>
      <c r="D11" s="5" t="str">
        <f>HYPERLINK("mailto:tassiane.s_santana@hotmail.com","tassiane.s_santana@hotmail.com")</f>
        <v>tassiane.s_santana@hotmail.com</v>
      </c>
      <c r="E11" s="3" t="s">
        <v>21</v>
      </c>
      <c r="F11" s="6" t="s">
        <v>26</v>
      </c>
      <c r="G11" s="7">
        <v>7.66</v>
      </c>
    </row>
    <row r="12" spans="1:7">
      <c r="A12" s="3">
        <v>227</v>
      </c>
      <c r="B12" s="4" t="s">
        <v>214</v>
      </c>
      <c r="C12" s="4" t="s">
        <v>215</v>
      </c>
      <c r="D12" s="5" t="s">
        <v>216</v>
      </c>
      <c r="E12" s="3" t="s">
        <v>34</v>
      </c>
      <c r="F12" s="6" t="s">
        <v>26</v>
      </c>
      <c r="G12" s="7">
        <v>7.63</v>
      </c>
    </row>
    <row r="13" spans="1:7">
      <c r="A13" s="3">
        <v>244</v>
      </c>
      <c r="B13" s="4" t="s">
        <v>217</v>
      </c>
      <c r="C13" s="4" t="s">
        <v>218</v>
      </c>
      <c r="D13" s="5" t="s">
        <v>219</v>
      </c>
      <c r="E13" s="3" t="s">
        <v>74</v>
      </c>
      <c r="F13" s="6" t="s">
        <v>26</v>
      </c>
      <c r="G13" s="7">
        <v>7.6</v>
      </c>
    </row>
    <row r="14" spans="1:7">
      <c r="A14" s="8">
        <v>58</v>
      </c>
      <c r="B14" s="9" t="s">
        <v>220</v>
      </c>
      <c r="C14" s="9" t="s">
        <v>221</v>
      </c>
      <c r="D14" s="10" t="s">
        <v>222</v>
      </c>
      <c r="E14" s="8" t="s">
        <v>17</v>
      </c>
      <c r="F14" s="11" t="s">
        <v>26</v>
      </c>
      <c r="G14" s="12">
        <v>7.58</v>
      </c>
    </row>
    <row r="15" spans="1:7">
      <c r="A15" s="3">
        <v>81</v>
      </c>
      <c r="B15" s="4" t="s">
        <v>223</v>
      </c>
      <c r="C15" s="4" t="s">
        <v>224</v>
      </c>
      <c r="D15" s="5" t="str">
        <f>HYPERLINK("mailto:apo.cabral@hotmail.com","apo.cabral@hotmail.com")</f>
        <v>apo.cabral@hotmail.com</v>
      </c>
      <c r="E15" s="3" t="s">
        <v>19</v>
      </c>
      <c r="F15" s="6" t="s">
        <v>26</v>
      </c>
      <c r="G15" s="7">
        <v>7.58</v>
      </c>
    </row>
    <row r="16" spans="1:7">
      <c r="A16" s="3">
        <v>3</v>
      </c>
      <c r="B16" s="4" t="s">
        <v>225</v>
      </c>
      <c r="C16" s="4" t="s">
        <v>226</v>
      </c>
      <c r="D16" s="5" t="str">
        <f>HYPERLINK("mailto:sergio_lg15@msn.com","sergio_lg15@msn.com")</f>
        <v>sergio_lg15@msn.com</v>
      </c>
      <c r="E16" s="3" t="s">
        <v>19</v>
      </c>
      <c r="F16" s="6" t="s">
        <v>26</v>
      </c>
      <c r="G16" s="7">
        <v>7.54</v>
      </c>
    </row>
    <row r="17" spans="1:7">
      <c r="A17" s="3">
        <v>20</v>
      </c>
      <c r="B17" s="4" t="s">
        <v>227</v>
      </c>
      <c r="C17" s="4" t="s">
        <v>228</v>
      </c>
      <c r="D17" s="5" t="str">
        <f>HYPERLINK("mailto:rusiell@hotmail.com","rusiell@hotmail.com")</f>
        <v>rusiell@hotmail.com</v>
      </c>
      <c r="E17" s="3" t="s">
        <v>67</v>
      </c>
      <c r="F17" s="6" t="s">
        <v>26</v>
      </c>
      <c r="G17" s="7">
        <v>7.53</v>
      </c>
    </row>
    <row r="18" spans="1:7">
      <c r="A18" s="3">
        <v>117</v>
      </c>
      <c r="B18" s="4" t="s">
        <v>229</v>
      </c>
      <c r="C18" s="4" t="s">
        <v>230</v>
      </c>
      <c r="D18" s="5" t="str">
        <f>HYPERLINK("mailto:alfa.romeu@hotmail.com","alfa.romeu@hotmail.com")</f>
        <v>alfa.romeu@hotmail.com</v>
      </c>
      <c r="E18" s="3" t="s">
        <v>19</v>
      </c>
      <c r="F18" s="6" t="s">
        <v>26</v>
      </c>
      <c r="G18" s="7">
        <v>7.53</v>
      </c>
    </row>
    <row r="19" spans="1:7">
      <c r="A19" s="3">
        <v>34</v>
      </c>
      <c r="B19" s="4" t="s">
        <v>231</v>
      </c>
      <c r="C19" s="4" t="s">
        <v>232</v>
      </c>
      <c r="D19" s="5"/>
      <c r="E19" s="3" t="s">
        <v>233</v>
      </c>
      <c r="F19" s="6" t="s">
        <v>26</v>
      </c>
      <c r="G19" s="7">
        <v>7.47</v>
      </c>
    </row>
    <row r="20" spans="1:7">
      <c r="A20" s="3">
        <v>42</v>
      </c>
      <c r="B20" s="4" t="s">
        <v>234</v>
      </c>
      <c r="C20" s="4" t="s">
        <v>235</v>
      </c>
      <c r="D20" s="5" t="str">
        <f>HYPERLINK("mailto:fgiulianna@hotmil.com","fgiulianna@hotmil.com")</f>
        <v>fgiulianna@hotmil.com</v>
      </c>
      <c r="E20" s="3" t="s">
        <v>21</v>
      </c>
      <c r="F20" s="6" t="s">
        <v>26</v>
      </c>
      <c r="G20" s="7">
        <v>7.47</v>
      </c>
    </row>
    <row r="21" spans="1:7">
      <c r="A21" s="3">
        <v>162</v>
      </c>
      <c r="B21" s="4" t="s">
        <v>236</v>
      </c>
      <c r="C21" s="4" t="s">
        <v>237</v>
      </c>
      <c r="D21" s="4" t="str">
        <f>HYPERLINK("mailto:rguimas94@gmail.com","rguimas94@gmail.com")</f>
        <v>rguimas94@gmail.com</v>
      </c>
      <c r="E21" s="3" t="s">
        <v>19</v>
      </c>
      <c r="F21" s="6" t="s">
        <v>26</v>
      </c>
      <c r="G21" s="7">
        <v>7.46</v>
      </c>
    </row>
    <row r="22" spans="1:7">
      <c r="A22" s="20">
        <v>172</v>
      </c>
      <c r="B22" s="21" t="s">
        <v>238</v>
      </c>
      <c r="C22" s="21" t="s">
        <v>239</v>
      </c>
      <c r="D22" s="21" t="s">
        <v>240</v>
      </c>
      <c r="E22" s="20" t="s">
        <v>21</v>
      </c>
      <c r="F22" s="6" t="s">
        <v>26</v>
      </c>
      <c r="G22" s="7">
        <v>7.46</v>
      </c>
    </row>
    <row r="23" spans="1:7">
      <c r="A23" s="3">
        <v>83</v>
      </c>
      <c r="B23" s="4" t="s">
        <v>241</v>
      </c>
      <c r="C23" s="4" t="s">
        <v>242</v>
      </c>
      <c r="D23" s="5" t="str">
        <f>HYPERLINK("mailto:raphael.absantana@hotmail.com","raphael.absantana@hotmail.com")</f>
        <v>raphael.absantana@hotmail.com</v>
      </c>
      <c r="E23" s="3" t="s">
        <v>19</v>
      </c>
      <c r="F23" s="6" t="s">
        <v>26</v>
      </c>
      <c r="G23" s="7">
        <v>7.43</v>
      </c>
    </row>
    <row r="24" spans="1:7">
      <c r="A24" s="3">
        <v>188</v>
      </c>
      <c r="B24" s="4" t="s">
        <v>243</v>
      </c>
      <c r="C24" s="4" t="s">
        <v>244</v>
      </c>
      <c r="D24" s="5" t="s">
        <v>245</v>
      </c>
      <c r="E24" s="3" t="s">
        <v>19</v>
      </c>
      <c r="F24" s="6" t="s">
        <v>26</v>
      </c>
      <c r="G24" s="7">
        <v>7.42</v>
      </c>
    </row>
  </sheetData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>
  <dimension ref="A1:G50"/>
  <sheetViews>
    <sheetView workbookViewId="0">
      <selection activeCell="J20" sqref="J20"/>
    </sheetView>
  </sheetViews>
  <sheetFormatPr defaultRowHeight="15"/>
  <cols>
    <col min="2" max="2" width="27.42578125" customWidth="1"/>
    <col min="3" max="3" width="24.42578125" bestFit="1" customWidth="1"/>
    <col min="4" max="4" width="51" bestFit="1" customWidth="1"/>
    <col min="5" max="5" width="26.7109375" bestFit="1" customWidth="1"/>
    <col min="6" max="6" width="10.28515625" bestFit="1" customWidth="1"/>
  </cols>
  <sheetData>
    <row r="1" spans="1:7">
      <c r="A1" s="8">
        <v>127</v>
      </c>
      <c r="B1" s="9" t="s">
        <v>269</v>
      </c>
      <c r="C1" s="9" t="s">
        <v>270</v>
      </c>
      <c r="D1" s="10" t="str">
        <f>HYPERLINK("mailto:brunoaugusto_brasil@yahoo.com.br","brunoaugusto_brasil@yahoo.com.br")</f>
        <v>brunoaugusto_brasil@yahoo.com.br</v>
      </c>
      <c r="E1" s="8"/>
      <c r="F1" s="11" t="s">
        <v>26</v>
      </c>
      <c r="G1" s="12">
        <v>7.16</v>
      </c>
    </row>
    <row r="2" spans="1:7">
      <c r="A2" s="3">
        <v>127</v>
      </c>
      <c r="B2" s="4" t="s">
        <v>269</v>
      </c>
      <c r="C2" s="4" t="s">
        <v>271</v>
      </c>
      <c r="D2" s="5" t="s">
        <v>272</v>
      </c>
      <c r="E2" s="3" t="s">
        <v>19</v>
      </c>
      <c r="F2" s="6" t="s">
        <v>26</v>
      </c>
      <c r="G2" s="7">
        <v>7.16</v>
      </c>
    </row>
    <row r="3" spans="1:7">
      <c r="A3" s="3">
        <v>107</v>
      </c>
      <c r="B3" s="4" t="s">
        <v>273</v>
      </c>
      <c r="C3" s="4" t="s">
        <v>274</v>
      </c>
      <c r="D3" s="5" t="str">
        <f>HYPERLINK("mailto:james_bispo92@hotmail.com","james_bispo92@hotmail.com")</f>
        <v>james_bispo92@hotmail.com</v>
      </c>
      <c r="E3" s="3" t="s">
        <v>21</v>
      </c>
      <c r="F3" s="6" t="s">
        <v>26</v>
      </c>
      <c r="G3" s="7">
        <v>7.15</v>
      </c>
    </row>
    <row r="4" spans="1:7">
      <c r="A4" s="3">
        <v>10</v>
      </c>
      <c r="B4" s="4" t="s">
        <v>278</v>
      </c>
      <c r="C4" s="4" t="s">
        <v>279</v>
      </c>
      <c r="D4" s="5" t="str">
        <f>HYPERLINK("mailto:jonathas.fransisco@hotmail.com","jonathas.fransisco@hotmail.com")</f>
        <v>jonathas.fransisco@hotmail.com</v>
      </c>
      <c r="E4" s="3" t="s">
        <v>21</v>
      </c>
      <c r="F4" s="6" t="s">
        <v>26</v>
      </c>
      <c r="G4" s="7">
        <v>7.11</v>
      </c>
    </row>
    <row r="5" spans="1:7">
      <c r="A5" s="3">
        <v>5</v>
      </c>
      <c r="B5" s="4" t="s">
        <v>282</v>
      </c>
      <c r="C5" s="4" t="s">
        <v>283</v>
      </c>
      <c r="D5" s="5" t="str">
        <f>HYPERLINK("mailto:jc.silvagomes@yahoo.com.br","jc.silvagomes@yahoo.com.br")</f>
        <v>jc.silvagomes@yahoo.com.br</v>
      </c>
      <c r="E5" s="3" t="s">
        <v>46</v>
      </c>
      <c r="F5" s="6" t="s">
        <v>26</v>
      </c>
      <c r="G5" s="7">
        <v>7.09</v>
      </c>
    </row>
    <row r="6" spans="1:7">
      <c r="A6" s="3">
        <v>167</v>
      </c>
      <c r="B6" s="4" t="s">
        <v>285</v>
      </c>
      <c r="C6" s="4" t="s">
        <v>286</v>
      </c>
      <c r="D6" s="5" t="str">
        <f>HYPERLINK("mailto:clesio-saltibancos@hotmail.com","clesio-saltibancos@hotmail.com")</f>
        <v>clesio-saltibancos@hotmail.com</v>
      </c>
      <c r="E6" s="3" t="s">
        <v>67</v>
      </c>
      <c r="F6" s="6" t="s">
        <v>26</v>
      </c>
      <c r="G6" s="7">
        <v>7.08</v>
      </c>
    </row>
    <row r="7" spans="1:7">
      <c r="A7" s="3">
        <v>40</v>
      </c>
      <c r="B7" s="4" t="s">
        <v>20</v>
      </c>
      <c r="C7" s="4" t="s">
        <v>287</v>
      </c>
      <c r="D7" s="5" t="str">
        <f>HYPERLINK("mailto:isabellyoliveira@live.com","isabellyoliveira@live.com")</f>
        <v>isabellyoliveira@live.com</v>
      </c>
      <c r="E7" s="3" t="s">
        <v>21</v>
      </c>
      <c r="F7" s="6" t="s">
        <v>26</v>
      </c>
      <c r="G7" s="7">
        <v>7.04</v>
      </c>
    </row>
    <row r="8" spans="1:7">
      <c r="A8" s="3">
        <v>189</v>
      </c>
      <c r="B8" s="4" t="s">
        <v>289</v>
      </c>
      <c r="C8" s="4" t="s">
        <v>290</v>
      </c>
      <c r="D8" s="5" t="s">
        <v>291</v>
      </c>
      <c r="E8" s="3" t="s">
        <v>21</v>
      </c>
      <c r="F8" s="6" t="s">
        <v>26</v>
      </c>
      <c r="G8" s="7">
        <v>7</v>
      </c>
    </row>
    <row r="9" spans="1:7">
      <c r="A9" s="3">
        <v>35</v>
      </c>
      <c r="B9" s="4" t="s">
        <v>292</v>
      </c>
      <c r="C9" s="4" t="s">
        <v>293</v>
      </c>
      <c r="D9" s="5" t="str">
        <f>HYPERLINK("mailto:william_mulande@hotmail.com","william_mulande@hotmail.com")</f>
        <v>william_mulande@hotmail.com</v>
      </c>
      <c r="E9" s="3" t="s">
        <v>67</v>
      </c>
      <c r="F9" s="6" t="s">
        <v>26</v>
      </c>
      <c r="G9" s="7">
        <v>6.99</v>
      </c>
    </row>
    <row r="10" spans="1:7">
      <c r="A10" s="3">
        <v>2</v>
      </c>
      <c r="B10" s="4" t="s">
        <v>294</v>
      </c>
      <c r="C10" s="4" t="s">
        <v>295</v>
      </c>
      <c r="D10" s="5" t="str">
        <f>HYPERLINK("mailto:sousacivil@gmail.com","sousacivil@gmail.com")</f>
        <v>sousacivil@gmail.com</v>
      </c>
      <c r="E10" s="3" t="s">
        <v>19</v>
      </c>
      <c r="F10" s="6" t="s">
        <v>26</v>
      </c>
      <c r="G10" s="7">
        <v>6.97</v>
      </c>
    </row>
    <row r="11" spans="1:7">
      <c r="A11" s="3">
        <v>166</v>
      </c>
      <c r="B11" s="4" t="s">
        <v>296</v>
      </c>
      <c r="C11" s="4" t="s">
        <v>297</v>
      </c>
      <c r="D11" s="5" t="str">
        <f>HYPERLINK("mailto:adony_16@hotmail.com","adony_16@hotmail.com")</f>
        <v>adony_16@hotmail.com</v>
      </c>
      <c r="E11" s="3" t="s">
        <v>67</v>
      </c>
      <c r="F11" s="6" t="s">
        <v>26</v>
      </c>
      <c r="G11" s="7">
        <v>6.96</v>
      </c>
    </row>
    <row r="12" spans="1:7">
      <c r="A12" s="3">
        <v>158</v>
      </c>
      <c r="B12" s="4" t="s">
        <v>298</v>
      </c>
      <c r="C12" s="4" t="s">
        <v>299</v>
      </c>
      <c r="D12" s="5" t="str">
        <f>HYPERLINK("mailto:luiz_cds@hotmail.com","luiz_cds@hotmail.com")</f>
        <v>luiz_cds@hotmail.com</v>
      </c>
      <c r="E12" s="3" t="s">
        <v>21</v>
      </c>
      <c r="F12" s="6" t="s">
        <v>26</v>
      </c>
      <c r="G12" s="7">
        <v>6.9</v>
      </c>
    </row>
    <row r="13" spans="1:7">
      <c r="A13" s="3">
        <v>240</v>
      </c>
      <c r="B13" s="22" t="s">
        <v>300</v>
      </c>
      <c r="C13" s="4" t="s">
        <v>301</v>
      </c>
      <c r="D13" s="5" t="s">
        <v>302</v>
      </c>
      <c r="E13" s="3" t="s">
        <v>19</v>
      </c>
      <c r="F13" s="6" t="s">
        <v>26</v>
      </c>
      <c r="G13" s="7">
        <v>6.9</v>
      </c>
    </row>
    <row r="14" spans="1:7">
      <c r="A14" s="8">
        <v>178</v>
      </c>
      <c r="B14" s="9" t="s">
        <v>303</v>
      </c>
      <c r="C14" s="9" t="s">
        <v>304</v>
      </c>
      <c r="D14" s="10" t="str">
        <f>HYPERLINK("mailto:cris_htassa@hotmail.com","cris_htassa@hotmail.com")</f>
        <v>cris_htassa@hotmail.com</v>
      </c>
      <c r="E14" s="8" t="s">
        <v>305</v>
      </c>
      <c r="F14" s="11" t="s">
        <v>26</v>
      </c>
      <c r="G14" s="12">
        <v>6.89</v>
      </c>
    </row>
    <row r="15" spans="1:7">
      <c r="A15" s="3">
        <v>61</v>
      </c>
      <c r="B15" s="4" t="s">
        <v>307</v>
      </c>
      <c r="C15" s="4" t="s">
        <v>308</v>
      </c>
      <c r="D15" s="5" t="str">
        <f>HYPERLINK("mailto:miltonreis2008@hotmail.com","miltonreis2008@hotmail.com")</f>
        <v>miltonreis2008@hotmail.com</v>
      </c>
      <c r="E15" s="3" t="s">
        <v>46</v>
      </c>
      <c r="F15" s="6" t="s">
        <v>26</v>
      </c>
      <c r="G15" s="7">
        <v>6.83</v>
      </c>
    </row>
    <row r="16" spans="1:7">
      <c r="A16" s="3">
        <v>73</v>
      </c>
      <c r="B16" s="4" t="s">
        <v>310</v>
      </c>
      <c r="C16" s="4" t="s">
        <v>311</v>
      </c>
      <c r="D16" s="5" t="str">
        <f>HYPERLINK("mailto:natanaelbarbosa@outlook.com","natanaelbarbosa@outlook.com")</f>
        <v>natanaelbarbosa@outlook.com</v>
      </c>
      <c r="E16" s="3" t="s">
        <v>19</v>
      </c>
      <c r="F16" s="6" t="s">
        <v>26</v>
      </c>
      <c r="G16" s="7">
        <v>6.82</v>
      </c>
    </row>
    <row r="17" spans="1:7">
      <c r="A17" s="3">
        <v>91</v>
      </c>
      <c r="B17" s="4" t="s">
        <v>312</v>
      </c>
      <c r="C17" s="4" t="s">
        <v>313</v>
      </c>
      <c r="D17" s="5" t="str">
        <f>HYPERLINK("mailto:lindyane.ramos@hotmail.com","lindyane.ramos@hotmail.com")</f>
        <v>lindyane.ramos@hotmail.com</v>
      </c>
      <c r="E17" s="3" t="s">
        <v>21</v>
      </c>
      <c r="F17" s="6" t="s">
        <v>26</v>
      </c>
      <c r="G17" s="7">
        <v>6.75</v>
      </c>
    </row>
    <row r="18" spans="1:7">
      <c r="A18" s="3">
        <v>220</v>
      </c>
      <c r="B18" s="4" t="s">
        <v>314</v>
      </c>
      <c r="C18" s="4" t="s">
        <v>315</v>
      </c>
      <c r="D18" s="5" t="s">
        <v>316</v>
      </c>
      <c r="E18" s="3" t="s">
        <v>67</v>
      </c>
      <c r="F18" s="6" t="s">
        <v>26</v>
      </c>
      <c r="G18" s="7">
        <v>6.73</v>
      </c>
    </row>
    <row r="19" spans="1:7">
      <c r="A19" s="3">
        <v>108</v>
      </c>
      <c r="B19" s="4" t="s">
        <v>317</v>
      </c>
      <c r="C19" s="4" t="s">
        <v>318</v>
      </c>
      <c r="D19" s="5" t="str">
        <f>HYPERLINK("mailto:julioluciano_@hotmail.com","julioluciano_@hotmail.com")</f>
        <v>julioluciano_@hotmail.com</v>
      </c>
      <c r="E19" s="3" t="s">
        <v>71</v>
      </c>
      <c r="F19" s="6" t="s">
        <v>26</v>
      </c>
      <c r="G19" s="7">
        <v>6.72</v>
      </c>
    </row>
    <row r="20" spans="1:7">
      <c r="A20" s="3">
        <v>14</v>
      </c>
      <c r="B20" s="4" t="s">
        <v>330</v>
      </c>
      <c r="C20" s="4" t="s">
        <v>331</v>
      </c>
      <c r="D20" s="5" t="str">
        <f>HYPERLINK("mailto:cgomes.aju@hotmail.com","cgomes.aju@hotmail.com")</f>
        <v>cgomes.aju@hotmail.com</v>
      </c>
      <c r="E20" s="3" t="s">
        <v>21</v>
      </c>
      <c r="F20" s="6" t="s">
        <v>26</v>
      </c>
      <c r="G20" s="7">
        <v>6.71</v>
      </c>
    </row>
    <row r="21" spans="1:7">
      <c r="A21" s="3">
        <v>214</v>
      </c>
      <c r="B21" s="4" t="s">
        <v>332</v>
      </c>
      <c r="C21" s="4" t="s">
        <v>333</v>
      </c>
      <c r="D21" s="5" t="s">
        <v>334</v>
      </c>
      <c r="E21" s="3" t="s">
        <v>21</v>
      </c>
      <c r="F21" s="6" t="s">
        <v>26</v>
      </c>
      <c r="G21" s="7">
        <v>6.71</v>
      </c>
    </row>
    <row r="22" spans="1:7">
      <c r="A22" s="3">
        <v>103</v>
      </c>
      <c r="B22" s="4" t="s">
        <v>335</v>
      </c>
      <c r="C22" s="4" t="s">
        <v>336</v>
      </c>
      <c r="D22" s="5" t="str">
        <f>HYPERLINK("mailto:paullynha25_8@hotmail.com","paullynha25_8@hotmail.com")</f>
        <v>paullynha25_8@hotmail.com</v>
      </c>
      <c r="E22" s="3" t="s">
        <v>46</v>
      </c>
      <c r="F22" s="6" t="s">
        <v>26</v>
      </c>
      <c r="G22" s="7">
        <v>6.7</v>
      </c>
    </row>
    <row r="23" spans="1:7">
      <c r="A23" s="3">
        <v>25</v>
      </c>
      <c r="B23" s="4" t="s">
        <v>22</v>
      </c>
      <c r="C23" s="4" t="s">
        <v>337</v>
      </c>
      <c r="D23" s="5" t="str">
        <f>HYPERLINK("mailto:l.fernando.13@hotmail.com","l.fernando.13@hotmail.com")</f>
        <v>l.fernando.13@hotmail.com</v>
      </c>
      <c r="E23" s="3" t="s">
        <v>19</v>
      </c>
      <c r="F23" s="6" t="s">
        <v>26</v>
      </c>
      <c r="G23" s="7">
        <v>6.68</v>
      </c>
    </row>
    <row r="24" spans="1:7">
      <c r="A24" s="3">
        <v>60</v>
      </c>
      <c r="B24" s="4" t="s">
        <v>346</v>
      </c>
      <c r="C24" s="4" t="s">
        <v>347</v>
      </c>
      <c r="D24" s="5" t="str">
        <f>HYPERLINK("mailto:melwilma2010@gmail.com","melwilma2010@gmail.com")</f>
        <v>melwilma2010@gmail.com</v>
      </c>
      <c r="E24" s="3" t="s">
        <v>46</v>
      </c>
      <c r="F24" s="6" t="s">
        <v>26</v>
      </c>
      <c r="G24" s="7">
        <v>6.54</v>
      </c>
    </row>
    <row r="25" spans="1:7">
      <c r="A25" s="3">
        <v>89</v>
      </c>
      <c r="B25" s="4" t="s">
        <v>348</v>
      </c>
      <c r="C25" s="4" t="s">
        <v>349</v>
      </c>
      <c r="D25" s="5" t="str">
        <f>HYPERLINK("mailto:edvaniamelo.1986@hotmail.com","edvaniamelo.1986@hotmail.com")</f>
        <v>edvaniamelo.1986@hotmail.com</v>
      </c>
      <c r="E25" s="3" t="s">
        <v>46</v>
      </c>
      <c r="F25" s="6" t="s">
        <v>26</v>
      </c>
      <c r="G25" s="7">
        <v>6.52</v>
      </c>
    </row>
    <row r="26" spans="1:7">
      <c r="A26" s="3">
        <v>241</v>
      </c>
      <c r="B26" s="4" t="s">
        <v>350</v>
      </c>
      <c r="C26" s="4" t="s">
        <v>351</v>
      </c>
      <c r="D26" s="5" t="s">
        <v>352</v>
      </c>
      <c r="E26" s="3" t="s">
        <v>19</v>
      </c>
      <c r="F26" s="6" t="s">
        <v>26</v>
      </c>
      <c r="G26" s="7">
        <v>6.52</v>
      </c>
    </row>
    <row r="27" spans="1:7">
      <c r="A27" s="3">
        <v>229</v>
      </c>
      <c r="B27" s="4" t="s">
        <v>353</v>
      </c>
      <c r="C27" s="4" t="s">
        <v>354</v>
      </c>
      <c r="D27" s="5" t="s">
        <v>355</v>
      </c>
      <c r="E27" s="3" t="s">
        <v>19</v>
      </c>
      <c r="F27" s="6" t="s">
        <v>26</v>
      </c>
      <c r="G27" s="7">
        <v>6.47</v>
      </c>
    </row>
    <row r="28" spans="1:7">
      <c r="A28" s="8">
        <v>170</v>
      </c>
      <c r="B28" s="9" t="s">
        <v>356</v>
      </c>
      <c r="C28" s="9" t="s">
        <v>357</v>
      </c>
      <c r="D28" s="10" t="s">
        <v>358</v>
      </c>
      <c r="E28" s="8" t="s">
        <v>359</v>
      </c>
      <c r="F28" s="11" t="s">
        <v>26</v>
      </c>
      <c r="G28" s="12">
        <v>6.46</v>
      </c>
    </row>
    <row r="29" spans="1:7">
      <c r="A29" s="3">
        <v>8</v>
      </c>
      <c r="B29" s="4" t="s">
        <v>360</v>
      </c>
      <c r="C29" s="4" t="s">
        <v>361</v>
      </c>
      <c r="D29" s="5" t="str">
        <f>HYPERLINK("mailto:rosangela3x4@hotmail.com","rosangela3x4@hotmail.com")</f>
        <v>rosangela3x4@hotmail.com</v>
      </c>
      <c r="E29" s="3" t="s">
        <v>46</v>
      </c>
      <c r="F29" s="6" t="s">
        <v>26</v>
      </c>
      <c r="G29" s="7">
        <v>6.37</v>
      </c>
    </row>
    <row r="30" spans="1:7">
      <c r="A30" s="3">
        <v>101</v>
      </c>
      <c r="B30" s="4" t="s">
        <v>362</v>
      </c>
      <c r="C30" s="4" t="s">
        <v>363</v>
      </c>
      <c r="D30" s="5" t="str">
        <f>HYPERLINK("mailto:brunosantos94@outlook.com","brunosantos94@outlook.com")</f>
        <v>brunosantos94@outlook.com</v>
      </c>
      <c r="E30" s="3" t="s">
        <v>364</v>
      </c>
      <c r="F30" s="6" t="s">
        <v>26</v>
      </c>
      <c r="G30" s="7">
        <v>6.32</v>
      </c>
    </row>
    <row r="31" spans="1:7">
      <c r="A31" s="3">
        <v>230</v>
      </c>
      <c r="B31" s="4" t="s">
        <v>365</v>
      </c>
      <c r="C31" s="4" t="s">
        <v>366</v>
      </c>
      <c r="D31" s="5" t="s">
        <v>367</v>
      </c>
      <c r="E31" s="3" t="s">
        <v>19</v>
      </c>
      <c r="F31" s="6" t="s">
        <v>26</v>
      </c>
      <c r="G31" s="7">
        <v>6.28</v>
      </c>
    </row>
    <row r="32" spans="1:7">
      <c r="A32" s="8">
        <v>146</v>
      </c>
      <c r="B32" s="9" t="s">
        <v>387</v>
      </c>
      <c r="C32" s="9" t="s">
        <v>388</v>
      </c>
      <c r="D32" s="10" t="s">
        <v>389</v>
      </c>
      <c r="E32" s="8"/>
      <c r="F32" s="11" t="s">
        <v>26</v>
      </c>
      <c r="G32" s="12">
        <v>6.27</v>
      </c>
    </row>
    <row r="33" spans="1:7">
      <c r="A33" s="3">
        <v>27</v>
      </c>
      <c r="B33" s="4" t="s">
        <v>390</v>
      </c>
      <c r="C33" s="4" t="s">
        <v>391</v>
      </c>
      <c r="D33" s="4" t="str">
        <f>HYPERLINK("mailto:suellemrachel@hotmail.com","suellemrachel@hotmail.com")</f>
        <v>suellemrachel@hotmail.com</v>
      </c>
      <c r="E33" s="3" t="s">
        <v>21</v>
      </c>
      <c r="F33" s="6" t="s">
        <v>26</v>
      </c>
      <c r="G33" s="7">
        <v>6.23</v>
      </c>
    </row>
    <row r="34" spans="1:7">
      <c r="A34" s="3">
        <v>195</v>
      </c>
      <c r="B34" s="4" t="s">
        <v>392</v>
      </c>
      <c r="C34" s="4" t="s">
        <v>393</v>
      </c>
      <c r="D34" s="5" t="s">
        <v>394</v>
      </c>
      <c r="E34" s="3" t="s">
        <v>46</v>
      </c>
      <c r="F34" s="6" t="s">
        <v>26</v>
      </c>
      <c r="G34" s="7">
        <v>6.16</v>
      </c>
    </row>
    <row r="35" spans="1:7">
      <c r="A35" s="3">
        <v>181</v>
      </c>
      <c r="B35" s="4" t="s">
        <v>395</v>
      </c>
      <c r="C35" s="4" t="s">
        <v>396</v>
      </c>
      <c r="D35" s="5" t="s">
        <v>397</v>
      </c>
      <c r="E35" s="3" t="s">
        <v>19</v>
      </c>
      <c r="F35" s="6" t="s">
        <v>26</v>
      </c>
      <c r="G35" s="7">
        <v>6.07</v>
      </c>
    </row>
    <row r="36" spans="1:7">
      <c r="A36" s="3">
        <v>75</v>
      </c>
      <c r="B36" s="4" t="s">
        <v>398</v>
      </c>
      <c r="C36" s="4" t="s">
        <v>399</v>
      </c>
      <c r="D36" s="5" t="str">
        <f>HYPERLINK("mailto:felipejp22@live.com","felipejp22@live.com")</f>
        <v>felipejp22@live.com</v>
      </c>
      <c r="E36" s="3" t="s">
        <v>46</v>
      </c>
      <c r="F36" s="6" t="s">
        <v>26</v>
      </c>
      <c r="G36" s="7">
        <v>6.02</v>
      </c>
    </row>
    <row r="37" spans="1:7">
      <c r="A37" s="3">
        <v>64</v>
      </c>
      <c r="B37" s="4" t="s">
        <v>400</v>
      </c>
      <c r="C37" s="4" t="s">
        <v>401</v>
      </c>
      <c r="D37" s="5" t="str">
        <f>HYPERLINK("mailto:rosiel-souza@hotmail.com","rosiel-souza@hotmail.com")</f>
        <v>rosiel-souza@hotmail.com</v>
      </c>
      <c r="E37" s="3" t="s">
        <v>21</v>
      </c>
      <c r="F37" s="6" t="s">
        <v>26</v>
      </c>
      <c r="G37" s="7">
        <v>5.8</v>
      </c>
    </row>
    <row r="38" spans="1:7">
      <c r="A38" s="3">
        <v>180</v>
      </c>
      <c r="B38" s="4" t="s">
        <v>402</v>
      </c>
      <c r="C38" s="4" t="s">
        <v>403</v>
      </c>
      <c r="D38" s="5" t="s">
        <v>404</v>
      </c>
      <c r="E38" s="3" t="s">
        <v>46</v>
      </c>
      <c r="F38" s="6" t="s">
        <v>26</v>
      </c>
      <c r="G38" s="7">
        <v>5.69</v>
      </c>
    </row>
    <row r="39" spans="1:7">
      <c r="A39" s="3">
        <v>93</v>
      </c>
      <c r="B39" s="4" t="s">
        <v>405</v>
      </c>
      <c r="C39" s="4" t="s">
        <v>406</v>
      </c>
      <c r="D39" s="5" t="str">
        <f>HYPERLINK("mailto:ziul_322@hotmail.com","ziul_322@hotmail.com")</f>
        <v>ziul_322@hotmail.com</v>
      </c>
      <c r="E39" s="3" t="s">
        <v>46</v>
      </c>
      <c r="F39" s="6" t="s">
        <v>26</v>
      </c>
      <c r="G39" s="7">
        <v>5.68</v>
      </c>
    </row>
    <row r="40" spans="1:7">
      <c r="A40" s="3">
        <v>1</v>
      </c>
      <c r="B40" s="4" t="s">
        <v>407</v>
      </c>
      <c r="C40" s="4" t="s">
        <v>408</v>
      </c>
      <c r="D40" s="5" t="str">
        <f>HYPERLINK("mailto:susunikita@hotmail.com","susunikita@hotmail.com")</f>
        <v>susunikita@hotmail.com</v>
      </c>
      <c r="E40" s="3" t="s">
        <v>21</v>
      </c>
      <c r="F40" s="6" t="s">
        <v>26</v>
      </c>
      <c r="G40" s="7">
        <v>5.67</v>
      </c>
    </row>
    <row r="41" spans="1:7">
      <c r="A41" s="3">
        <v>191</v>
      </c>
      <c r="B41" s="4" t="s">
        <v>409</v>
      </c>
      <c r="C41" s="4" t="s">
        <v>410</v>
      </c>
      <c r="D41" s="5" t="s">
        <v>411</v>
      </c>
      <c r="E41" s="3" t="s">
        <v>46</v>
      </c>
      <c r="F41" s="6" t="s">
        <v>26</v>
      </c>
      <c r="G41" s="7">
        <v>5.5</v>
      </c>
    </row>
    <row r="42" spans="1:7">
      <c r="A42" s="3">
        <v>207</v>
      </c>
      <c r="B42" s="4" t="s">
        <v>412</v>
      </c>
      <c r="C42" s="4" t="s">
        <v>413</v>
      </c>
      <c r="D42" s="5" t="s">
        <v>414</v>
      </c>
      <c r="E42" s="3" t="s">
        <v>19</v>
      </c>
      <c r="F42" s="6" t="s">
        <v>26</v>
      </c>
      <c r="G42" s="7">
        <v>5.04</v>
      </c>
    </row>
    <row r="43" spans="1:7">
      <c r="A43" s="3">
        <v>109</v>
      </c>
      <c r="B43" s="4" t="s">
        <v>415</v>
      </c>
      <c r="C43" s="4" t="s">
        <v>416</v>
      </c>
      <c r="D43" s="5" t="str">
        <f>HYPERLINK("mailto:carlossandro.sa@gmail.com","carlossandro.sa@gmail.com")</f>
        <v>carlossandro.sa@gmail.com</v>
      </c>
      <c r="E43" s="3" t="s">
        <v>19</v>
      </c>
      <c r="F43" s="6" t="s">
        <v>26</v>
      </c>
      <c r="G43" s="7">
        <v>5.0199999999999996</v>
      </c>
    </row>
    <row r="44" spans="1:7">
      <c r="A44" s="3">
        <v>201</v>
      </c>
      <c r="B44" s="4" t="s">
        <v>417</v>
      </c>
      <c r="C44" s="4" t="s">
        <v>418</v>
      </c>
      <c r="D44" s="5" t="s">
        <v>419</v>
      </c>
      <c r="E44" s="3" t="s">
        <v>19</v>
      </c>
      <c r="F44" s="6" t="s">
        <v>26</v>
      </c>
      <c r="G44" s="7">
        <v>5.01</v>
      </c>
    </row>
    <row r="45" spans="1:7">
      <c r="A45" s="3">
        <v>165</v>
      </c>
      <c r="B45" s="4" t="s">
        <v>420</v>
      </c>
      <c r="C45" s="4" t="s">
        <v>421</v>
      </c>
      <c r="D45" s="5" t="str">
        <f>HYPERLINK("mailto:elias_santista55@hotmail.com","elias_santista55@hotmail.com")</f>
        <v>elias_santista55@hotmail.com</v>
      </c>
      <c r="E45" s="3" t="s">
        <v>67</v>
      </c>
      <c r="F45" s="6" t="s">
        <v>26</v>
      </c>
      <c r="G45" s="7">
        <v>4.8099999999999996</v>
      </c>
    </row>
    <row r="46" spans="1:7">
      <c r="A46" s="3">
        <v>102</v>
      </c>
      <c r="B46" s="4" t="s">
        <v>422</v>
      </c>
      <c r="C46" s="4" t="s">
        <v>423</v>
      </c>
      <c r="D46" s="5" t="str">
        <f>HYPERLINK("mailto:wienna_adryannlima@hotmail.com","wienna_adryannlima@hotmail.com")</f>
        <v>wienna_adryannlima@hotmail.com</v>
      </c>
      <c r="E46" s="3" t="s">
        <v>46</v>
      </c>
      <c r="F46" s="6" t="s">
        <v>26</v>
      </c>
      <c r="G46" s="7">
        <v>4.76</v>
      </c>
    </row>
    <row r="47" spans="1:7">
      <c r="A47" s="8">
        <v>88</v>
      </c>
      <c r="B47" s="9" t="s">
        <v>424</v>
      </c>
      <c r="C47" s="9" t="s">
        <v>425</v>
      </c>
      <c r="D47" s="10" t="str">
        <f>HYPERLINK("mailto:rodrigomourag@hotmail.com","rodrigomourag@hotmail.com")</f>
        <v>rodrigomourag@hotmail.com</v>
      </c>
      <c r="E47" s="8" t="s">
        <v>426</v>
      </c>
      <c r="F47" s="11" t="s">
        <v>26</v>
      </c>
      <c r="G47" s="12">
        <v>4.7300000000000004</v>
      </c>
    </row>
    <row r="48" spans="1:7">
      <c r="A48" s="3">
        <v>19</v>
      </c>
      <c r="B48" s="4" t="s">
        <v>427</v>
      </c>
      <c r="C48" s="4" t="s">
        <v>428</v>
      </c>
      <c r="D48" s="5" t="str">
        <f>HYPERLINK("mailto:adelton.ton_ds@yahoo.com.br","adelton.ton_ds@yahoo.com.br")</f>
        <v>adelton.ton_ds@yahoo.com.br</v>
      </c>
      <c r="E48" s="3" t="s">
        <v>21</v>
      </c>
      <c r="F48" s="6" t="s">
        <v>26</v>
      </c>
      <c r="G48" s="7">
        <v>4.25</v>
      </c>
    </row>
    <row r="49" spans="1:7">
      <c r="A49" s="8">
        <v>32</v>
      </c>
      <c r="B49" s="9" t="s">
        <v>429</v>
      </c>
      <c r="C49" s="9" t="s">
        <v>430</v>
      </c>
      <c r="D49" s="10" t="str">
        <f>HYPERLINK("mailto:fernandosantoscosta@yahoo.com.br","fernandosantoscosta@yahoo.com.br")</f>
        <v>fernandosantoscosta@yahoo.com.br</v>
      </c>
      <c r="E49" s="8" t="s">
        <v>192</v>
      </c>
      <c r="F49" s="11" t="s">
        <v>26</v>
      </c>
      <c r="G49" s="12">
        <v>3.04</v>
      </c>
    </row>
    <row r="50" spans="1:7">
      <c r="A50" s="3">
        <v>159</v>
      </c>
      <c r="B50" s="4" t="s">
        <v>431</v>
      </c>
      <c r="C50" s="4" t="s">
        <v>432</v>
      </c>
      <c r="D50" s="4" t="str">
        <f>HYPERLINK("mailto:tiagoteles.ifs@gmail.com","tiagoteles.ifs@gmail.com")</f>
        <v>tiagoteles.ifs@gmail.com</v>
      </c>
      <c r="E50" s="3" t="s">
        <v>19</v>
      </c>
      <c r="F50" s="6" t="s">
        <v>26</v>
      </c>
      <c r="G50" s="7">
        <v>2.71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1º Turma 10 de set a 11 de out</vt:lpstr>
      <vt:lpstr>2º Turma 15 de out a 14 de nov</vt:lpstr>
      <vt:lpstr>3º Turma 19 de nov a 13 de dez </vt:lpstr>
      <vt:lpstr>4º Turma 17 de dez a 24 de jan</vt:lpstr>
      <vt:lpstr>5º Turma 28 de jan a 28 de fev</vt:lpstr>
      <vt:lpstr>6º Turma 04 de mar a 4 de abril</vt:lpstr>
      <vt:lpstr>Excedentes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Paulo Francisco</dc:creator>
  <cp:lastModifiedBy>otacilio.cerqueira</cp:lastModifiedBy>
  <dcterms:created xsi:type="dcterms:W3CDTF">2013-09-05T20:48:04Z</dcterms:created>
  <dcterms:modified xsi:type="dcterms:W3CDTF">2013-09-06T21:56:12Z</dcterms:modified>
</cp:coreProperties>
</file>